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0.220\全体共有１\６森づくり部\☆３森林・山村多面的機能発揮\★Ｒ7多面\Ｒ7多面説明会\吉田\"/>
    </mc:Choice>
  </mc:AlternateContent>
  <xr:revisionPtr revIDLastSave="0" documentId="13_ncr:1_{D10BF5A4-D06C-4529-BBDD-B58298591252}" xr6:coauthVersionLast="47" xr6:coauthVersionMax="47" xr10:uidLastSave="{00000000-0000-0000-0000-000000000000}"/>
  <bookViews>
    <workbookView xWindow="-120" yWindow="-120" windowWidth="20730" windowHeight="11160" tabRatio="761" activeTab="2" xr2:uid="{00000000-000D-0000-FFFF-FFFF00000000}"/>
  </bookViews>
  <sheets>
    <sheet name="様式第12号-1【様式】" sheetId="17" r:id="rId1"/>
    <sheet name="様式第12号-2【様式】" sheetId="18" r:id="rId2"/>
    <sheet name="様式第12号-1【記載例】" sheetId="19" r:id="rId3"/>
    <sheet name="様式第12号-2【様式】 (記載例)" sheetId="20" r:id="rId4"/>
  </sheets>
  <definedNames>
    <definedName name="_xlnm.Print_Area" localSheetId="2">'様式第12号-1【記載例】'!$B$1:$X$42</definedName>
    <definedName name="_xlnm.Print_Area" localSheetId="0">'様式第12号-1【様式】'!$B$1:$K$41</definedName>
    <definedName name="_xlnm.Print_Area" localSheetId="1">'様式第12号-2【様式】'!$B$1:$P$74</definedName>
    <definedName name="_xlnm.Print_Area" localSheetId="3">'様式第12号-2【様式】 (記載例)'!$B$1:$AA$76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20" l="1"/>
  <c r="G13" i="20"/>
  <c r="D13" i="20"/>
  <c r="G40" i="19"/>
  <c r="K40" i="19" s="1"/>
  <c r="G39" i="19"/>
  <c r="K39" i="19" s="1"/>
  <c r="G38" i="19"/>
  <c r="K38" i="19" s="1"/>
  <c r="I37" i="19"/>
  <c r="J37" i="19" s="1"/>
  <c r="G37" i="19"/>
  <c r="K37" i="19" s="1"/>
  <c r="I36" i="19"/>
  <c r="J36" i="19" s="1"/>
  <c r="E36" i="19"/>
  <c r="G36" i="19" s="1"/>
  <c r="I34" i="19"/>
  <c r="J34" i="19" s="1"/>
  <c r="E34" i="19"/>
  <c r="G34" i="19" s="1"/>
  <c r="I33" i="19"/>
  <c r="J33" i="19" s="1"/>
  <c r="E33" i="19"/>
  <c r="G33" i="19" s="1"/>
  <c r="I32" i="19"/>
  <c r="J32" i="19" s="1"/>
  <c r="E32" i="19"/>
  <c r="G32" i="19" s="1"/>
  <c r="G31" i="19"/>
  <c r="I31" i="19" s="1"/>
  <c r="E31" i="19"/>
  <c r="J29" i="19"/>
  <c r="C18" i="19"/>
  <c r="E32" i="17"/>
  <c r="G32" i="17" s="1"/>
  <c r="I32" i="17"/>
  <c r="J32" i="17" s="1"/>
  <c r="E33" i="17"/>
  <c r="G33" i="17" s="1"/>
  <c r="I33" i="17"/>
  <c r="J33" i="17" s="1"/>
  <c r="E34" i="17"/>
  <c r="G34" i="17" s="1"/>
  <c r="I34" i="17"/>
  <c r="J34" i="17" s="1"/>
  <c r="E36" i="17"/>
  <c r="G36" i="17" s="1"/>
  <c r="I36" i="17"/>
  <c r="J36" i="17" s="1"/>
  <c r="I37" i="17"/>
  <c r="J37" i="17" s="1"/>
  <c r="E31" i="17"/>
  <c r="G31" i="17"/>
  <c r="I31" i="17" s="1"/>
  <c r="G37" i="17"/>
  <c r="G38" i="17"/>
  <c r="K38" i="17" s="1"/>
  <c r="G39" i="17"/>
  <c r="K39" i="17" s="1"/>
  <c r="G40" i="17"/>
  <c r="K40" i="17" s="1"/>
  <c r="J29" i="17"/>
  <c r="C18" i="17"/>
  <c r="J12" i="18"/>
  <c r="J31" i="17" l="1"/>
  <c r="K31" i="17" s="1"/>
  <c r="K34" i="17"/>
  <c r="K33" i="17"/>
  <c r="I35" i="17"/>
  <c r="I41" i="17" s="1"/>
  <c r="K37" i="17"/>
  <c r="K36" i="17"/>
  <c r="J35" i="17"/>
  <c r="J41" i="17" s="1"/>
  <c r="G35" i="17"/>
  <c r="G41" i="17" s="1"/>
  <c r="K32" i="17"/>
  <c r="K36" i="19"/>
  <c r="K33" i="19"/>
  <c r="K34" i="19"/>
  <c r="I35" i="19"/>
  <c r="I41" i="19" s="1"/>
  <c r="J31" i="19"/>
  <c r="J35" i="19" s="1"/>
  <c r="J41" i="19" s="1"/>
  <c r="K32" i="19"/>
  <c r="K31" i="19"/>
  <c r="G35" i="19"/>
  <c r="G41" i="19" s="1"/>
  <c r="D12" i="18" l="1"/>
  <c r="K35" i="17"/>
  <c r="M13" i="20"/>
  <c r="G12" i="18"/>
  <c r="K35" i="19"/>
  <c r="K43" i="19"/>
  <c r="K41" i="19"/>
  <c r="M12" i="18" l="1"/>
  <c r="K43" i="17"/>
  <c r="K41" i="17"/>
</calcChain>
</file>

<file path=xl/sharedStrings.xml><?xml version="1.0" encoding="utf-8"?>
<sst xmlns="http://schemas.openxmlformats.org/spreadsheetml/2006/main" count="473" uniqueCount="226">
  <si>
    <t>記</t>
  </si>
  <si>
    <t>２．協定の対象となる森林の位置</t>
  </si>
  <si>
    <t>取組メニュー</t>
  </si>
  <si>
    <t>森林面積等</t>
  </si>
  <si>
    <t>国交付金額</t>
    <rPh sb="0" eb="1">
      <t>クニ</t>
    </rPh>
    <phoneticPr fontId="4"/>
  </si>
  <si>
    <t>計</t>
  </si>
  <si>
    <t>森林機能強化タイプ</t>
  </si>
  <si>
    <t>小　計</t>
  </si>
  <si>
    <t>1/2以内</t>
  </si>
  <si>
    <t>-</t>
    <phoneticPr fontId="4"/>
  </si>
  <si>
    <t>1/3以内</t>
  </si>
  <si>
    <t>間伐等（除伐、枝打ちを含む。）の実施面積</t>
  </si>
  <si>
    <t>６．月別スケジュール</t>
  </si>
  <si>
    <t>取組内容</t>
  </si>
  <si>
    <t>講習の名称</t>
  </si>
  <si>
    <t>講習の内容</t>
  </si>
  <si>
    <t>実施月</t>
  </si>
  <si>
    <t>月</t>
  </si>
  <si>
    <t>＜施行注意＞</t>
  </si>
  <si>
    <t>-</t>
  </si>
  <si>
    <t>＋</t>
    <phoneticPr fontId="4"/>
  </si>
  <si>
    <t>７．安全講習等の名称及び内容</t>
    <phoneticPr fontId="4"/>
  </si>
  <si>
    <t>＝</t>
    <phoneticPr fontId="4"/>
  </si>
  <si>
    <t>関係人口創出・維持タイプ</t>
    <rPh sb="0" eb="2">
      <t>カンケイ</t>
    </rPh>
    <rPh sb="2" eb="4">
      <t>ジンコウ</t>
    </rPh>
    <rPh sb="4" eb="6">
      <t>ソウシュツ</t>
    </rPh>
    <rPh sb="7" eb="9">
      <t>イジ</t>
    </rPh>
    <phoneticPr fontId="4"/>
  </si>
  <si>
    <t>　</t>
    <phoneticPr fontId="4"/>
  </si>
  <si>
    <t>賃借料の
1/3以内</t>
    <rPh sb="0" eb="3">
      <t>チンシャクリョウ</t>
    </rPh>
    <phoneticPr fontId="4"/>
  </si>
  <si>
    <t>８．関係人口創出・維持タイプの相手先及び活動内容</t>
    <rPh sb="2" eb="4">
      <t>カンケイ</t>
    </rPh>
    <rPh sb="4" eb="6">
      <t>ジンコウ</t>
    </rPh>
    <rPh sb="6" eb="8">
      <t>ソウシュツ</t>
    </rPh>
    <rPh sb="9" eb="11">
      <t>イジ</t>
    </rPh>
    <rPh sb="15" eb="17">
      <t>アイテ</t>
    </rPh>
    <rPh sb="17" eb="18">
      <t>サキ</t>
    </rPh>
    <rPh sb="18" eb="19">
      <t>オヨ</t>
    </rPh>
    <rPh sb="20" eb="22">
      <t>カツドウ</t>
    </rPh>
    <rPh sb="22" eb="24">
      <t>ナイヨウ</t>
    </rPh>
    <phoneticPr fontId="4"/>
  </si>
  <si>
    <t xml:space="preserve"> </t>
    <phoneticPr fontId="4"/>
  </si>
  <si>
    <r>
      <t>10</t>
    </r>
    <r>
      <rPr>
        <sz val="10"/>
        <color theme="1"/>
        <rFont val="ＭＳ 明朝"/>
        <family val="1"/>
        <charset val="128"/>
      </rPr>
      <t>月</t>
    </r>
  </si>
  <si>
    <r>
      <t>11</t>
    </r>
    <r>
      <rPr>
        <sz val="10"/>
        <color theme="1"/>
        <rFont val="ＭＳ 明朝"/>
        <family val="1"/>
        <charset val="128"/>
      </rPr>
      <t>月</t>
    </r>
  </si>
  <si>
    <t>番　　　　号</t>
    <rPh sb="0" eb="1">
      <t>バン</t>
    </rPh>
    <rPh sb="5" eb="6">
      <t>ゴウ</t>
    </rPh>
    <phoneticPr fontId="4"/>
  </si>
  <si>
    <r>
      <t>当該年度に長期にわたり手入れをしていなかったと考えられる</t>
    </r>
    <r>
      <rPr>
        <sz val="9"/>
        <rFont val="ＭＳ Ｐ明朝"/>
        <family val="1"/>
        <charset val="128"/>
      </rPr>
      <t>里山林</t>
    </r>
    <r>
      <rPr>
        <sz val="9"/>
        <color theme="1"/>
        <rFont val="ＭＳ Ｐ明朝"/>
        <family val="1"/>
        <charset val="128"/>
      </rPr>
      <t>を整備する面積</t>
    </r>
    <phoneticPr fontId="4"/>
  </si>
  <si>
    <t>公益社団法人</t>
    <rPh sb="0" eb="2">
      <t>コウエキ</t>
    </rPh>
    <rPh sb="2" eb="6">
      <t>シャダンホウジン</t>
    </rPh>
    <phoneticPr fontId="4"/>
  </si>
  <si>
    <t>とちぎ環境・みどり推進機構</t>
    <rPh sb="3" eb="5">
      <t>カンキョウ</t>
    </rPh>
    <rPh sb="9" eb="11">
      <t>スイシン</t>
    </rPh>
    <rPh sb="11" eb="13">
      <t>キコウ</t>
    </rPh>
    <phoneticPr fontId="4"/>
  </si>
  <si>
    <t>(活動組織名)</t>
    <rPh sb="1" eb="3">
      <t>カツドウ</t>
    </rPh>
    <rPh sb="3" eb="5">
      <t>ソシキ</t>
    </rPh>
    <rPh sb="5" eb="6">
      <t>ナ</t>
    </rPh>
    <phoneticPr fontId="4"/>
  </si>
  <si>
    <t>(代表者氏名)</t>
    <rPh sb="1" eb="4">
      <t>ダイヒョウシャ</t>
    </rPh>
    <rPh sb="4" eb="6">
      <t>シメイ</t>
    </rPh>
    <phoneticPr fontId="4"/>
  </si>
  <si>
    <t>３．担当者名・電話番号（連絡がとれる担当者及び電話番号を記載）</t>
    <phoneticPr fontId="4"/>
  </si>
  <si>
    <t>電話番号</t>
    <rPh sb="0" eb="4">
      <t>デンワバンゴウ</t>
    </rPh>
    <phoneticPr fontId="4"/>
  </si>
  <si>
    <t>メールアドレス</t>
    <phoneticPr fontId="4"/>
  </si>
  <si>
    <t>ＦＡＸ番号</t>
    <rPh sb="3" eb="5">
      <t>バンゴウ</t>
    </rPh>
    <phoneticPr fontId="4"/>
  </si>
  <si>
    <t>年目</t>
    <rPh sb="0" eb="2">
      <t>ネンメ</t>
    </rPh>
    <phoneticPr fontId="4"/>
  </si>
  <si>
    <t>：</t>
    <phoneticPr fontId="4"/>
  </si>
  <si>
    <t>５．事業費</t>
    <phoneticPr fontId="4"/>
  </si>
  <si>
    <t>対象森林の「林小班」で記載してください。林小班がない場合は「地番」を記載してください。なお、対象森林は「森林・山村多面的機能発揮対策実施要領」第２の１の森林を対象としますが、当該森林が規制のない森林であることを確認してください。　　　　　　　　　　　　</t>
    <rPh sb="6" eb="7">
      <t>リン</t>
    </rPh>
    <rPh sb="7" eb="8">
      <t>ショウ</t>
    </rPh>
    <rPh sb="8" eb="9">
      <t>ハン</t>
    </rPh>
    <rPh sb="11" eb="13">
      <t>キサイ</t>
    </rPh>
    <rPh sb="26" eb="28">
      <t>バアイ</t>
    </rPh>
    <rPh sb="30" eb="32">
      <t>チバン</t>
    </rPh>
    <rPh sb="34" eb="36">
      <t>キサイ</t>
    </rPh>
    <rPh sb="46" eb="48">
      <t>タイショウ</t>
    </rPh>
    <rPh sb="48" eb="50">
      <t>シンリン</t>
    </rPh>
    <rPh sb="52" eb="54">
      <t>シンリン</t>
    </rPh>
    <rPh sb="55" eb="57">
      <t>サンソン</t>
    </rPh>
    <rPh sb="57" eb="60">
      <t>タメンテキ</t>
    </rPh>
    <rPh sb="60" eb="64">
      <t>キノウハッキ</t>
    </rPh>
    <rPh sb="64" eb="66">
      <t>タイサク</t>
    </rPh>
    <rPh sb="66" eb="68">
      <t>ジッシ</t>
    </rPh>
    <rPh sb="68" eb="70">
      <t>ヨウリョウ</t>
    </rPh>
    <rPh sb="76" eb="78">
      <t>シンリン</t>
    </rPh>
    <rPh sb="79" eb="81">
      <t>タイショウ</t>
    </rPh>
    <rPh sb="87" eb="91">
      <t>トウガイシンリン</t>
    </rPh>
    <rPh sb="92" eb="94">
      <t>キセイ</t>
    </rPh>
    <rPh sb="97" eb="99">
      <t>シンリン</t>
    </rPh>
    <rPh sb="105" eb="107">
      <t>カクニン</t>
    </rPh>
    <phoneticPr fontId="4"/>
  </si>
  <si>
    <t>資機材・施設の整備等</t>
    <phoneticPr fontId="4"/>
  </si>
  <si>
    <t>間伐・造材・搬出</t>
    <rPh sb="0" eb="2">
      <t>カンバツ</t>
    </rPh>
    <rPh sb="3" eb="5">
      <t>ゾウザイ</t>
    </rPh>
    <rPh sb="6" eb="8">
      <t>ハンシュツ</t>
    </rPh>
    <phoneticPr fontId="4"/>
  </si>
  <si>
    <t>都道府県の
支援額</t>
    <rPh sb="0" eb="4">
      <t>トドウフケン</t>
    </rPh>
    <rPh sb="6" eb="8">
      <t>シエン</t>
    </rPh>
    <phoneticPr fontId="4"/>
  </si>
  <si>
    <t>市町村の
支援額</t>
    <rPh sb="5" eb="8">
      <t>シエンガク</t>
    </rPh>
    <phoneticPr fontId="4"/>
  </si>
  <si>
    <t>国</t>
    <rPh sb="0" eb="1">
      <t>クニ</t>
    </rPh>
    <phoneticPr fontId="4"/>
  </si>
  <si>
    <t>県市町</t>
  </si>
  <si>
    <t>県市町</t>
    <rPh sb="0" eb="3">
      <t>ケンシマチ</t>
    </rPh>
    <phoneticPr fontId="4"/>
  </si>
  <si>
    <t>関係人口</t>
    <rPh sb="0" eb="2">
      <t>カンケイ</t>
    </rPh>
    <rPh sb="2" eb="4">
      <t>ジンコウ</t>
    </rPh>
    <phoneticPr fontId="4"/>
  </si>
  <si>
    <t>県市町</t>
    <rPh sb="0" eb="1">
      <t>ケン</t>
    </rPh>
    <rPh sb="1" eb="3">
      <t>シマチ</t>
    </rPh>
    <phoneticPr fontId="4"/>
  </si>
  <si>
    <t>担当者名</t>
    <phoneticPr fontId="4"/>
  </si>
  <si>
    <t>資機材・施設の整備等（関係人口創出・維持タイプで使用する移動式の簡易なトイレの賃借料）</t>
    <rPh sb="11" eb="13">
      <t>カンケイ</t>
    </rPh>
    <rPh sb="13" eb="15">
      <t>ジンコウ</t>
    </rPh>
    <rPh sb="15" eb="17">
      <t>ソウシュツ</t>
    </rPh>
    <rPh sb="18" eb="20">
      <t>イジ</t>
    </rPh>
    <rPh sb="24" eb="26">
      <t>シヨウ</t>
    </rPh>
    <rPh sb="28" eb="30">
      <t>イドウ</t>
    </rPh>
    <rPh sb="30" eb="31">
      <t>シキ</t>
    </rPh>
    <rPh sb="32" eb="34">
      <t>カンイ</t>
    </rPh>
    <rPh sb="39" eb="41">
      <t>チンシャク</t>
    </rPh>
    <rPh sb="41" eb="42">
      <t>リョウ</t>
    </rPh>
    <phoneticPr fontId="4"/>
  </si>
  <si>
    <r>
      <t>4月</t>
    </r>
    <r>
      <rPr>
        <sz val="10"/>
        <color theme="1"/>
        <rFont val="ＭＳ 明朝"/>
        <family val="1"/>
        <charset val="128"/>
      </rPr>
      <t/>
    </r>
  </si>
  <si>
    <r>
      <t>5月</t>
    </r>
    <r>
      <rPr>
        <sz val="10"/>
        <color theme="1"/>
        <rFont val="ＭＳ 明朝"/>
        <family val="1"/>
        <charset val="128"/>
      </rPr>
      <t/>
    </r>
  </si>
  <si>
    <r>
      <t>6月</t>
    </r>
    <r>
      <rPr>
        <sz val="10"/>
        <color theme="1"/>
        <rFont val="ＭＳ 明朝"/>
        <family val="1"/>
        <charset val="128"/>
      </rPr>
      <t/>
    </r>
  </si>
  <si>
    <r>
      <t>7月</t>
    </r>
    <r>
      <rPr>
        <sz val="10"/>
        <color theme="1"/>
        <rFont val="ＭＳ 明朝"/>
        <family val="1"/>
        <charset val="128"/>
      </rPr>
      <t/>
    </r>
  </si>
  <si>
    <r>
      <t>8月</t>
    </r>
    <r>
      <rPr>
        <sz val="10"/>
        <color theme="1"/>
        <rFont val="ＭＳ 明朝"/>
        <family val="1"/>
        <charset val="128"/>
      </rPr>
      <t/>
    </r>
  </si>
  <si>
    <r>
      <t>9月</t>
    </r>
    <r>
      <rPr>
        <sz val="10"/>
        <color theme="1"/>
        <rFont val="ＭＳ 明朝"/>
        <family val="1"/>
        <charset val="128"/>
      </rPr>
      <t/>
    </r>
  </si>
  <si>
    <r>
      <t>12月</t>
    </r>
    <r>
      <rPr>
        <sz val="10"/>
        <color theme="1"/>
        <rFont val="ＭＳ 明朝"/>
        <family val="1"/>
        <charset val="128"/>
      </rPr>
      <t/>
    </r>
  </si>
  <si>
    <r>
      <t>1月</t>
    </r>
    <r>
      <rPr>
        <sz val="10"/>
        <color theme="1"/>
        <rFont val="ＭＳ 明朝"/>
        <family val="1"/>
        <charset val="128"/>
      </rPr>
      <t/>
    </r>
  </si>
  <si>
    <r>
      <t>2月</t>
    </r>
    <r>
      <rPr>
        <sz val="10"/>
        <color theme="1"/>
        <rFont val="ＭＳ 明朝"/>
        <family val="1"/>
        <charset val="128"/>
      </rPr>
      <t/>
    </r>
  </si>
  <si>
    <r>
      <t>3月</t>
    </r>
    <r>
      <rPr>
        <sz val="10"/>
        <color theme="1"/>
        <rFont val="ＭＳ 明朝"/>
        <family val="1"/>
        <charset val="128"/>
      </rPr>
      <t/>
    </r>
  </si>
  <si>
    <t>佐藤 ○○（○○市）、鈴木 ○○（○○市）、斉藤 ○○（○○市）、大久保 ○○（○○市）、○○ ○○（○○市）、・・・・・・（１０名以上記入）</t>
    <rPh sb="8" eb="9">
      <t>シ</t>
    </rPh>
    <phoneticPr fontId="4"/>
  </si>
  <si>
    <t>チェーンソーの基本操作、安全作業、目立て等メンテナンス</t>
    <rPh sb="7" eb="9">
      <t>キホン</t>
    </rPh>
    <rPh sb="9" eb="11">
      <t>ソウサ</t>
    </rPh>
    <rPh sb="12" eb="14">
      <t>アンゼン</t>
    </rPh>
    <rPh sb="14" eb="16">
      <t>サギョウ</t>
    </rPh>
    <rPh sb="17" eb="19">
      <t>メタ</t>
    </rPh>
    <rPh sb="20" eb="21">
      <t>トウ</t>
    </rPh>
    <phoneticPr fontId="4"/>
  </si>
  <si>
    <t>刈払機の基本操作、安全作業、熱中症及びハチ刺され対策等</t>
    <rPh sb="0" eb="2">
      <t>カリハラ</t>
    </rPh>
    <rPh sb="2" eb="3">
      <t>キ</t>
    </rPh>
    <rPh sb="4" eb="6">
      <t>キホン</t>
    </rPh>
    <rPh sb="6" eb="8">
      <t>ソウサ</t>
    </rPh>
    <rPh sb="9" eb="11">
      <t>アンゼン</t>
    </rPh>
    <rPh sb="11" eb="13">
      <t>サギョウ</t>
    </rPh>
    <rPh sb="14" eb="17">
      <t>ネッチュウショウ</t>
    </rPh>
    <rPh sb="17" eb="18">
      <t>オヨ</t>
    </rPh>
    <rPh sb="21" eb="22">
      <t>サ</t>
    </rPh>
    <rPh sb="24" eb="26">
      <t>タイサク</t>
    </rPh>
    <rPh sb="26" eb="27">
      <t>トウ</t>
    </rPh>
    <phoneticPr fontId="4"/>
  </si>
  <si>
    <t>交付単価等（国）</t>
    <rPh sb="6" eb="7">
      <t>クニ</t>
    </rPh>
    <phoneticPr fontId="4"/>
  </si>
  <si>
    <t>（注１）　地域外関係者との現地確認や活動内容の調整を必ず行うこと。</t>
    <rPh sb="1" eb="2">
      <t>チュウ</t>
    </rPh>
    <rPh sb="5" eb="8">
      <t>チイキガイ</t>
    </rPh>
    <rPh sb="8" eb="11">
      <t>カンケイシャ</t>
    </rPh>
    <rPh sb="13" eb="15">
      <t>ゲンチ</t>
    </rPh>
    <rPh sb="15" eb="17">
      <t>カクニン</t>
    </rPh>
    <rPh sb="18" eb="20">
      <t>カツドウ</t>
    </rPh>
    <rPh sb="20" eb="22">
      <t>ナイヨウ</t>
    </rPh>
    <rPh sb="23" eb="25">
      <t>チョウセイ</t>
    </rPh>
    <rPh sb="26" eb="27">
      <t>カナラ</t>
    </rPh>
    <rPh sb="28" eb="29">
      <t>オコナ</t>
    </rPh>
    <phoneticPr fontId="4"/>
  </si>
  <si>
    <t>　　</t>
    <phoneticPr fontId="4"/>
  </si>
  <si>
    <t>安全講習会（ﾁｪｰﾝｿｰ）</t>
    <phoneticPr fontId="4"/>
  </si>
  <si>
    <t>地域外関係者との活動</t>
    <phoneticPr fontId="4"/>
  </si>
  <si>
    <t>安全講習会（刈払機）</t>
    <rPh sb="0" eb="2">
      <t>アンゼン</t>
    </rPh>
    <rPh sb="2" eb="5">
      <t>コウシュウカイ</t>
    </rPh>
    <rPh sb="6" eb="8">
      <t>カリハラ</t>
    </rPh>
    <rPh sb="8" eb="9">
      <t>キ</t>
    </rPh>
    <phoneticPr fontId="4"/>
  </si>
  <si>
    <t>安全講習会（チェーンソー）</t>
    <rPh sb="0" eb="2">
      <t>アンゼン</t>
    </rPh>
    <rPh sb="2" eb="5">
      <t>コウシュウカイ</t>
    </rPh>
    <phoneticPr fontId="4"/>
  </si>
  <si>
    <t xml:space="preserve">理事長　           　　　 </t>
    <rPh sb="0" eb="3">
      <t>リジチョウ</t>
    </rPh>
    <phoneticPr fontId="4"/>
  </si>
  <si>
    <t>様</t>
  </si>
  <si>
    <t>自動で入ります</t>
    <rPh sb="0" eb="2">
      <t>ジドウ</t>
    </rPh>
    <rPh sb="3" eb="4">
      <t>ハイ</t>
    </rPh>
    <phoneticPr fontId="4"/>
  </si>
  <si>
    <r>
      <rPr>
        <b/>
        <sz val="10"/>
        <color rgb="FF0000CC"/>
        <rFont val="ＭＳ Ｐゴシック"/>
        <family val="3"/>
        <charset val="128"/>
        <scheme val="minor"/>
      </rPr>
      <t>青色の枠</t>
    </r>
    <r>
      <rPr>
        <b/>
        <sz val="10"/>
        <rFont val="ＭＳ Ｐゴシック"/>
        <family val="3"/>
        <charset val="128"/>
        <scheme val="minor"/>
      </rPr>
      <t>に自己負担分を含む「購入金額（全額）」（数字のみ）を入力してください。
※　単位の「円」は自動的に表示されます　</t>
    </r>
    <r>
      <rPr>
        <b/>
        <sz val="10"/>
        <color rgb="FFFF0000"/>
        <rFont val="ＭＳ Ｐゴシック"/>
        <family val="3"/>
        <charset val="128"/>
        <scheme val="minor"/>
      </rPr>
      <t>（「国交付金額」は千円未満切り捨て）</t>
    </r>
    <rPh sb="24" eb="26">
      <t>スウジ</t>
    </rPh>
    <phoneticPr fontId="4"/>
  </si>
  <si>
    <t>金額は自動で表示されます</t>
    <rPh sb="0" eb="2">
      <t>キンガク</t>
    </rPh>
    <rPh sb="3" eb="5">
      <t>ジドウ</t>
    </rPh>
    <rPh sb="6" eb="8">
      <t>ヒョウジ</t>
    </rPh>
    <phoneticPr fontId="4"/>
  </si>
  <si>
    <t>凡　例</t>
    <rPh sb="0" eb="1">
      <t>ボン</t>
    </rPh>
    <rPh sb="2" eb="3">
      <t>レイ</t>
    </rPh>
    <phoneticPr fontId="4"/>
  </si>
  <si>
    <t>雑草木の刈払い</t>
    <rPh sb="0" eb="3">
      <t>ザッソウボク</t>
    </rPh>
    <phoneticPr fontId="4"/>
  </si>
  <si>
    <t>安全講習会（下刈機）</t>
    <rPh sb="6" eb="8">
      <t>シタガ</t>
    </rPh>
    <rPh sb="8" eb="9">
      <t>キ</t>
    </rPh>
    <phoneticPr fontId="4"/>
  </si>
  <si>
    <t>活動後意見交換会</t>
    <rPh sb="7" eb="8">
      <t>カイ</t>
    </rPh>
    <phoneticPr fontId="4"/>
  </si>
  <si>
    <t>（名称）</t>
    <rPh sb="1" eb="3">
      <t>メイショウ</t>
    </rPh>
    <phoneticPr fontId="4"/>
  </si>
  <si>
    <t>（内容）</t>
    <rPh sb="1" eb="3">
      <t>ナイヨウ</t>
    </rPh>
    <phoneticPr fontId="4"/>
  </si>
  <si>
    <t>刈払機の基本操作</t>
    <phoneticPr fontId="4"/>
  </si>
  <si>
    <t>熱中症及びハチ刺され対策</t>
    <phoneticPr fontId="4"/>
  </si>
  <si>
    <t>チェーンソーの基本操作</t>
  </si>
  <si>
    <t>目立て等メンテナンス</t>
  </si>
  <si>
    <t>雑草木の刈払い</t>
    <phoneticPr fontId="4"/>
  </si>
  <si>
    <t>広葉樹の植樹</t>
    <phoneticPr fontId="4"/>
  </si>
  <si>
    <t>広葉樹の落ち葉さらい</t>
    <phoneticPr fontId="4"/>
  </si>
  <si>
    <t>竹林整備</t>
  </si>
  <si>
    <t>実施年数</t>
    <rPh sb="0" eb="2">
      <t>ジッシ</t>
    </rPh>
    <rPh sb="2" eb="4">
      <t>ネンスウ</t>
    </rPh>
    <phoneticPr fontId="4"/>
  </si>
  <si>
    <t>【林小班がある場合】〇〇市　民有林　１０林班い準林班２３小班、え準林班７小班
【林小班がない場合】〇〇市〇〇町１１５-８、１２０、２０１番地
（各小班や地番ごとの面積のわかる別紙一覧表を添付すること）</t>
    <phoneticPr fontId="4"/>
  </si>
  <si>
    <t>栃木　太郎</t>
    <phoneticPr fontId="4"/>
  </si>
  <si>
    <t>090-〇〇〇〇-〇〇〇〇</t>
    <phoneticPr fontId="4"/>
  </si>
  <si>
    <t>〇〇〇＠〇〇〇.〇〇</t>
  </si>
  <si>
    <t>028-〇〇-〇〇〇〇</t>
    <phoneticPr fontId="4"/>
  </si>
  <si>
    <t>令和５年度</t>
    <rPh sb="0" eb="2">
      <t>レイワ</t>
    </rPh>
    <rPh sb="3" eb="4">
      <t>ネン</t>
    </rPh>
    <rPh sb="4" eb="5">
      <t>ド</t>
    </rPh>
    <phoneticPr fontId="4"/>
  </si>
  <si>
    <t>令和４年度</t>
    <rPh sb="0" eb="2">
      <t>レイワ</t>
    </rPh>
    <rPh sb="3" eb="4">
      <t>ネン</t>
    </rPh>
    <rPh sb="4" eb="5">
      <t>ド</t>
    </rPh>
    <phoneticPr fontId="4"/>
  </si>
  <si>
    <t>令和３年度</t>
    <rPh sb="0" eb="2">
      <t>レイワ</t>
    </rPh>
    <rPh sb="3" eb="4">
      <t>ネン</t>
    </rPh>
    <rPh sb="4" eb="5">
      <t>ド</t>
    </rPh>
    <phoneticPr fontId="4"/>
  </si>
  <si>
    <t>令和２年度</t>
    <rPh sb="0" eb="2">
      <t>レイワ</t>
    </rPh>
    <rPh sb="3" eb="4">
      <t>ネン</t>
    </rPh>
    <rPh sb="4" eb="5">
      <t>ド</t>
    </rPh>
    <phoneticPr fontId="4"/>
  </si>
  <si>
    <t>令和元年度</t>
    <rPh sb="0" eb="2">
      <t>レイワ</t>
    </rPh>
    <rPh sb="2" eb="3">
      <t>ゲン</t>
    </rPh>
    <rPh sb="3" eb="4">
      <t>ネン</t>
    </rPh>
    <rPh sb="4" eb="5">
      <t>ド</t>
    </rPh>
    <phoneticPr fontId="4"/>
  </si>
  <si>
    <t>平成３０年度</t>
    <rPh sb="0" eb="2">
      <t>ヘイセイ</t>
    </rPh>
    <rPh sb="4" eb="5">
      <t>ネン</t>
    </rPh>
    <rPh sb="5" eb="6">
      <t>ド</t>
    </rPh>
    <phoneticPr fontId="4"/>
  </si>
  <si>
    <t>平成２９年度</t>
    <rPh sb="0" eb="2">
      <t>ヘイセイ</t>
    </rPh>
    <rPh sb="4" eb="5">
      <t>ネン</t>
    </rPh>
    <rPh sb="5" eb="6">
      <t>ド</t>
    </rPh>
    <phoneticPr fontId="4"/>
  </si>
  <si>
    <t>平成２８年度</t>
    <rPh sb="0" eb="2">
      <t>ヘイセイ</t>
    </rPh>
    <rPh sb="4" eb="5">
      <t>ネン</t>
    </rPh>
    <rPh sb="5" eb="6">
      <t>ド</t>
    </rPh>
    <phoneticPr fontId="4"/>
  </si>
  <si>
    <t>平成２７年度</t>
    <rPh sb="0" eb="2">
      <t>ヘイセイ</t>
    </rPh>
    <rPh sb="4" eb="5">
      <t>ネン</t>
    </rPh>
    <rPh sb="5" eb="6">
      <t>ド</t>
    </rPh>
    <phoneticPr fontId="4"/>
  </si>
  <si>
    <t>平成２６年度</t>
    <rPh sb="0" eb="2">
      <t>ヘイセイ</t>
    </rPh>
    <rPh sb="4" eb="5">
      <t>ネン</t>
    </rPh>
    <rPh sb="5" eb="6">
      <t>ド</t>
    </rPh>
    <phoneticPr fontId="4"/>
  </si>
  <si>
    <t>平成２５年度</t>
    <rPh sb="0" eb="2">
      <t>ヘイセイ</t>
    </rPh>
    <rPh sb="4" eb="5">
      <t>ネン</t>
    </rPh>
    <rPh sb="5" eb="6">
      <t>ド</t>
    </rPh>
    <phoneticPr fontId="4"/>
  </si>
  <si>
    <t>資機材・施設の整備等（林内作業車、薪割り機、薪ストーブ又は炭焼き小屋等）</t>
    <rPh sb="9" eb="10">
      <t>トウ</t>
    </rPh>
    <rPh sb="11" eb="12">
      <t>ハヤシ</t>
    </rPh>
    <rPh sb="12" eb="13">
      <t>ナイ</t>
    </rPh>
    <rPh sb="13" eb="15">
      <t>サギョウ</t>
    </rPh>
    <rPh sb="15" eb="16">
      <t>シャ</t>
    </rPh>
    <rPh sb="17" eb="18">
      <t>マキ</t>
    </rPh>
    <rPh sb="18" eb="19">
      <t>ワ</t>
    </rPh>
    <rPh sb="20" eb="21">
      <t>キ</t>
    </rPh>
    <rPh sb="22" eb="23">
      <t>マキ</t>
    </rPh>
    <rPh sb="27" eb="28">
      <t>マタ</t>
    </rPh>
    <rPh sb="29" eb="31">
      <t>スミヤ</t>
    </rPh>
    <rPh sb="32" eb="34">
      <t>ゴヤ</t>
    </rPh>
    <phoneticPr fontId="4"/>
  </si>
  <si>
    <t>事業費</t>
    <rPh sb="0" eb="3">
      <t>ジギョウヒ</t>
    </rPh>
    <phoneticPr fontId="4"/>
  </si>
  <si>
    <t>【地域外関係者の相手先名】</t>
    <rPh sb="1" eb="3">
      <t>チイキ</t>
    </rPh>
    <rPh sb="3" eb="4">
      <t>ガイ</t>
    </rPh>
    <rPh sb="4" eb="7">
      <t>カンケイシャ</t>
    </rPh>
    <rPh sb="8" eb="10">
      <t>アイテ</t>
    </rPh>
    <rPh sb="10" eb="11">
      <t>サキ</t>
    </rPh>
    <rPh sb="11" eb="12">
      <t>メイ</t>
    </rPh>
    <phoneticPr fontId="4"/>
  </si>
  <si>
    <t>【活動内容】</t>
    <rPh sb="1" eb="3">
      <t>カツドウ</t>
    </rPh>
    <rPh sb="3" eb="5">
      <t>ナイヨウ</t>
    </rPh>
    <phoneticPr fontId="4"/>
  </si>
  <si>
    <t>例</t>
    <rPh sb="0" eb="1">
      <t>レイ</t>
    </rPh>
    <phoneticPr fontId="4"/>
  </si>
  <si>
    <t>【記載例】</t>
    <rPh sb="1" eb="4">
      <t>キサイレイ</t>
    </rPh>
    <phoneticPr fontId="4"/>
  </si>
  <si>
    <t>：　矢印凡例</t>
    <rPh sb="2" eb="4">
      <t>ヤジルシ</t>
    </rPh>
    <rPh sb="4" eb="6">
      <t>ハンレイ</t>
    </rPh>
    <phoneticPr fontId="4"/>
  </si>
  <si>
    <t>交付金単価・実施年数</t>
    <rPh sb="0" eb="5">
      <t>コウフキンタンカ</t>
    </rPh>
    <rPh sb="6" eb="10">
      <t>ジッシネンスウ</t>
    </rPh>
    <phoneticPr fontId="4"/>
  </si>
  <si>
    <t>活動推進費</t>
    <rPh sb="0" eb="2">
      <t>カツドウ</t>
    </rPh>
    <rPh sb="2" eb="4">
      <t>スイシン</t>
    </rPh>
    <rPh sb="4" eb="5">
      <t>ヒ</t>
    </rPh>
    <phoneticPr fontId="4"/>
  </si>
  <si>
    <t>関係人口創出回数</t>
    <rPh sb="0" eb="4">
      <t>カンケイジンコウ</t>
    </rPh>
    <rPh sb="4" eb="6">
      <t>ソウシュツ</t>
    </rPh>
    <rPh sb="6" eb="8">
      <t>カイスウ</t>
    </rPh>
    <phoneticPr fontId="4"/>
  </si>
  <si>
    <t>理事長名は機構で記入</t>
    <rPh sb="0" eb="3">
      <t>リジチョウ</t>
    </rPh>
    <rPh sb="3" eb="4">
      <t>ナ</t>
    </rPh>
    <rPh sb="5" eb="7">
      <t>キコウ</t>
    </rPh>
    <rPh sb="8" eb="10">
      <t>キニュウ</t>
    </rPh>
    <phoneticPr fontId="4"/>
  </si>
  <si>
    <t>令和６年度</t>
    <rPh sb="0" eb="2">
      <t>レイワ</t>
    </rPh>
    <rPh sb="3" eb="4">
      <t>ネン</t>
    </rPh>
    <rPh sb="4" eb="5">
      <t>ド</t>
    </rPh>
    <phoneticPr fontId="4"/>
  </si>
  <si>
    <t>※　毎年度改定すること</t>
    <rPh sb="2" eb="3">
      <t>マイ</t>
    </rPh>
    <rPh sb="3" eb="5">
      <t>ネンド</t>
    </rPh>
    <rPh sb="5" eb="7">
      <t>カイテイ</t>
    </rPh>
    <phoneticPr fontId="4"/>
  </si>
  <si>
    <t>開始年度</t>
    <rPh sb="0" eb="2">
      <t>カイシ</t>
    </rPh>
    <rPh sb="2" eb="4">
      <t>ネンド</t>
    </rPh>
    <phoneticPr fontId="4"/>
  </si>
  <si>
    <r>
      <rPr>
        <b/>
        <sz val="11"/>
        <color rgb="FF0000CC"/>
        <rFont val="ＭＳ Ｐゴシック"/>
        <family val="3"/>
        <charset val="128"/>
        <scheme val="minor"/>
      </rPr>
      <t>青色の枠</t>
    </r>
    <r>
      <rPr>
        <b/>
        <sz val="11"/>
        <rFont val="ＭＳ Ｐゴシック"/>
        <family val="3"/>
        <charset val="128"/>
        <scheme val="minor"/>
      </rPr>
      <t>に「面積（</t>
    </r>
    <r>
      <rPr>
        <b/>
        <sz val="11"/>
        <color rgb="FFFF0000"/>
        <rFont val="ＭＳ Ｐゴシック"/>
        <family val="3"/>
        <charset val="128"/>
        <scheme val="minor"/>
      </rPr>
      <t>面積は小数第一位で、延長は整数止めで</t>
    </r>
    <r>
      <rPr>
        <b/>
        <sz val="11"/>
        <rFont val="ＭＳ Ｐゴシック"/>
        <family val="3"/>
        <charset val="128"/>
        <scheme val="minor"/>
      </rPr>
      <t>）」を入力してください。
　（haなどの単位は自動的に表示されます）</t>
    </r>
    <rPh sb="9" eb="11">
      <t>メンセキ</t>
    </rPh>
    <rPh sb="12" eb="14">
      <t>ショウスウ</t>
    </rPh>
    <rPh sb="14" eb="15">
      <t>ダイ</t>
    </rPh>
    <rPh sb="15" eb="16">
      <t>イチ</t>
    </rPh>
    <rPh sb="16" eb="17">
      <t>イ</t>
    </rPh>
    <rPh sb="19" eb="21">
      <t>エンチョウ</t>
    </rPh>
    <rPh sb="22" eb="24">
      <t>セイスウ</t>
    </rPh>
    <rPh sb="24" eb="25">
      <t>ド</t>
    </rPh>
    <phoneticPr fontId="4"/>
  </si>
  <si>
    <r>
      <t>活動組織名を</t>
    </r>
    <r>
      <rPr>
        <b/>
        <u/>
        <sz val="12"/>
        <color rgb="FFFF0000"/>
        <rFont val="ＭＳ Ｐゴシック"/>
        <family val="3"/>
        <charset val="128"/>
      </rPr>
      <t>直接入力</t>
    </r>
    <r>
      <rPr>
        <b/>
        <sz val="12"/>
        <color rgb="FFFF0000"/>
        <rFont val="ＭＳ Ｐゴシック"/>
        <family val="3"/>
        <charset val="128"/>
      </rPr>
      <t>。</t>
    </r>
    <rPh sb="0" eb="2">
      <t>カツドウ</t>
    </rPh>
    <rPh sb="2" eb="5">
      <t>ソシキメイ</t>
    </rPh>
    <rPh sb="6" eb="8">
      <t>チョクセツ</t>
    </rPh>
    <rPh sb="8" eb="10">
      <t>ニュウリョク</t>
    </rPh>
    <phoneticPr fontId="4"/>
  </si>
  <si>
    <r>
      <t>代表者の「</t>
    </r>
    <r>
      <rPr>
        <b/>
        <u/>
        <sz val="12"/>
        <color rgb="FFFF0000"/>
        <rFont val="ＭＳ Ｐゴシック"/>
        <family val="3"/>
        <charset val="128"/>
      </rPr>
      <t>役職名」と「氏名」を直接入力</t>
    </r>
    <r>
      <rPr>
        <b/>
        <sz val="12"/>
        <color rgb="FFFF0000"/>
        <rFont val="ＭＳ Ｐゴシック"/>
        <family val="3"/>
        <charset val="128"/>
      </rPr>
      <t>。</t>
    </r>
    <rPh sb="0" eb="3">
      <t>ダイヒョウシャ</t>
    </rPh>
    <rPh sb="5" eb="7">
      <t>ヤクショク</t>
    </rPh>
    <rPh sb="7" eb="8">
      <t>メイ</t>
    </rPh>
    <rPh sb="11" eb="13">
      <t>シメイ</t>
    </rPh>
    <rPh sb="15" eb="17">
      <t>チョクセツ</t>
    </rPh>
    <rPh sb="17" eb="19">
      <t>ニュウリョク</t>
    </rPh>
    <phoneticPr fontId="4"/>
  </si>
  <si>
    <t>※ 表には計算式が入っています。
　　色付きの枠以外は入力しないでください。</t>
    <phoneticPr fontId="4"/>
  </si>
  <si>
    <r>
      <t>当該事業を始めた「年度」を入力。</t>
    </r>
    <r>
      <rPr>
        <b/>
        <sz val="11"/>
        <color rgb="FF0070C0"/>
        <rFont val="ＭＳ Ｐゴシック"/>
        <family val="3"/>
        <charset val="128"/>
        <scheme val="minor"/>
      </rPr>
      <t>（活動場所及び取組メニューを変更した場合は、変更した年度を記載）</t>
    </r>
    <rPh sb="0" eb="4">
      <t>トウガイジギョウ</t>
    </rPh>
    <rPh sb="5" eb="6">
      <t>ハジ</t>
    </rPh>
    <rPh sb="9" eb="11">
      <t>ネンド</t>
    </rPh>
    <rPh sb="13" eb="15">
      <t>ニュウリョク</t>
    </rPh>
    <rPh sb="17" eb="21">
      <t>カツドウバショ</t>
    </rPh>
    <rPh sb="21" eb="22">
      <t>オヨ</t>
    </rPh>
    <rPh sb="23" eb="25">
      <t>トリクミ</t>
    </rPh>
    <rPh sb="30" eb="32">
      <t>ヘンコウ</t>
    </rPh>
    <rPh sb="34" eb="36">
      <t>バアイ</t>
    </rPh>
    <rPh sb="38" eb="40">
      <t>ヘンコウ</t>
    </rPh>
    <rPh sb="42" eb="44">
      <t>ネンド</t>
    </rPh>
    <rPh sb="45" eb="47">
      <t>キサイ</t>
    </rPh>
    <phoneticPr fontId="4"/>
  </si>
  <si>
    <r>
      <rPr>
        <b/>
        <sz val="10"/>
        <color rgb="FF0000CC"/>
        <rFont val="ＭＳ Ｐゴシック"/>
        <family val="3"/>
        <charset val="128"/>
        <scheme val="minor"/>
      </rPr>
      <t>青色の枠</t>
    </r>
    <r>
      <rPr>
        <b/>
        <sz val="10"/>
        <rFont val="ＭＳ Ｐゴシック"/>
        <family val="3"/>
        <charset val="128"/>
        <scheme val="minor"/>
      </rPr>
      <t>に自己負担分を含む</t>
    </r>
    <r>
      <rPr>
        <b/>
        <sz val="10"/>
        <color rgb="FFFF0000"/>
        <rFont val="ＭＳ Ｐゴシック"/>
        <family val="3"/>
        <charset val="128"/>
        <scheme val="minor"/>
      </rPr>
      <t>「賃借料」（全額）を直接入力</t>
    </r>
    <r>
      <rPr>
        <b/>
        <sz val="10"/>
        <rFont val="ＭＳ Ｐゴシック"/>
        <family val="3"/>
        <charset val="128"/>
        <scheme val="minor"/>
      </rPr>
      <t>してください。
※　単位の「円」は自動的に表示されます　（「国交付金額」は千円未満切り捨て）</t>
    </r>
    <rPh sb="23" eb="25">
      <t>チョクセツ</t>
    </rPh>
    <phoneticPr fontId="4"/>
  </si>
  <si>
    <r>
      <t>（</t>
    </r>
    <r>
      <rPr>
        <b/>
        <u/>
        <sz val="11"/>
        <color rgb="FFFF0000"/>
        <rFont val="ＭＳ Ｐゴシック"/>
        <family val="3"/>
        <charset val="128"/>
        <scheme val="minor"/>
      </rPr>
      <t>黄色の枠</t>
    </r>
    <r>
      <rPr>
        <b/>
        <sz val="11"/>
        <color rgb="FFFF0000"/>
        <rFont val="ＭＳ Ｐゴシック"/>
        <family val="3"/>
        <charset val="128"/>
        <scheme val="minor"/>
      </rPr>
      <t>にカーソルを合わせ、右下の▼ボタンをクリックし、該当する「年度」を選択</t>
    </r>
    <r>
      <rPr>
        <b/>
        <sz val="11"/>
        <rFont val="ＭＳ Ｐゴシック"/>
        <family val="3"/>
        <charset val="128"/>
        <scheme val="minor"/>
      </rPr>
      <t>してください。）</t>
    </r>
    <rPh sb="29" eb="31">
      <t>ガイトウ</t>
    </rPh>
    <rPh sb="34" eb="36">
      <t>ネンド</t>
    </rPh>
    <phoneticPr fontId="4"/>
  </si>
  <si>
    <r>
      <t>初年度のみ交付対象となります。</t>
    </r>
    <r>
      <rPr>
        <b/>
        <u/>
        <sz val="10"/>
        <color rgb="FFFF0000"/>
        <rFont val="ＭＳ Ｐゴシック"/>
        <family val="3"/>
        <charset val="128"/>
        <scheme val="minor"/>
      </rPr>
      <t>黄色の枠</t>
    </r>
    <r>
      <rPr>
        <b/>
        <sz val="10"/>
        <color rgb="FFFF0000"/>
        <rFont val="ＭＳ Ｐゴシック"/>
        <family val="3"/>
        <charset val="128"/>
        <scheme val="minor"/>
      </rPr>
      <t>にカーソルを合わせ、</t>
    </r>
    <r>
      <rPr>
        <b/>
        <u/>
        <sz val="10"/>
        <color rgb="FFFF0000"/>
        <rFont val="ＭＳ Ｐゴシック"/>
        <family val="3"/>
        <charset val="128"/>
        <scheme val="minor"/>
      </rPr>
      <t>右下の▼ボタンをクリックし</t>
    </r>
    <r>
      <rPr>
        <b/>
        <sz val="10"/>
        <color rgb="FFFF0000"/>
        <rFont val="ＭＳ Ｐゴシック"/>
        <family val="3"/>
        <charset val="128"/>
        <scheme val="minor"/>
      </rPr>
      <t>、金額を選択</t>
    </r>
    <r>
      <rPr>
        <b/>
        <sz val="10"/>
        <rFont val="ＭＳ Ｐゴシック"/>
        <family val="3"/>
        <charset val="128"/>
        <scheme val="minor"/>
      </rPr>
      <t>してください。</t>
    </r>
    <rPh sb="0" eb="3">
      <t>ショネンド</t>
    </rPh>
    <rPh sb="5" eb="7">
      <t>コウフ</t>
    </rPh>
    <rPh sb="7" eb="9">
      <t>タイショウ</t>
    </rPh>
    <rPh sb="15" eb="17">
      <t>キイロ</t>
    </rPh>
    <rPh sb="18" eb="19">
      <t>ワク</t>
    </rPh>
    <rPh sb="25" eb="26">
      <t>ア</t>
    </rPh>
    <rPh sb="29" eb="30">
      <t>ミギ</t>
    </rPh>
    <rPh sb="30" eb="31">
      <t>シタ</t>
    </rPh>
    <rPh sb="43" eb="45">
      <t>キンガク</t>
    </rPh>
    <rPh sb="46" eb="48">
      <t>センタク</t>
    </rPh>
    <phoneticPr fontId="4"/>
  </si>
  <si>
    <r>
      <rPr>
        <b/>
        <u/>
        <sz val="10"/>
        <color rgb="FFFF0000"/>
        <rFont val="ＭＳ Ｐゴシック"/>
        <family val="3"/>
        <charset val="128"/>
        <scheme val="minor"/>
      </rPr>
      <t>黄色の枠</t>
    </r>
    <r>
      <rPr>
        <b/>
        <sz val="10"/>
        <color rgb="FFFF0000"/>
        <rFont val="ＭＳ Ｐゴシック"/>
        <family val="3"/>
        <charset val="128"/>
        <scheme val="minor"/>
      </rPr>
      <t>にカーソルを合わせ、右下の▼ボタンをクリックし、回数を選択</t>
    </r>
    <r>
      <rPr>
        <b/>
        <sz val="10"/>
        <rFont val="ＭＳ Ｐゴシック"/>
        <family val="3"/>
        <charset val="128"/>
        <scheme val="minor"/>
      </rPr>
      <t>してください。</t>
    </r>
    <phoneticPr fontId="4"/>
  </si>
  <si>
    <r>
      <rPr>
        <b/>
        <sz val="12"/>
        <color rgb="FFFF0000"/>
        <rFont val="ＭＳ Ｐゴシック"/>
        <family val="3"/>
        <charset val="128"/>
        <scheme val="minor"/>
      </rPr>
      <t>青色の枠に「面積(数字のみ）」を直接入力</t>
    </r>
    <r>
      <rPr>
        <b/>
        <sz val="12"/>
        <rFont val="ＭＳ Ｐゴシック"/>
        <family val="3"/>
        <charset val="128"/>
        <scheme val="minor"/>
      </rPr>
      <t>してください。
　（単位の「ha」は自動的に表示されます）</t>
    </r>
    <phoneticPr fontId="4"/>
  </si>
  <si>
    <r>
      <t>《下段》　</t>
    </r>
    <r>
      <rPr>
        <b/>
        <sz val="12"/>
        <color rgb="FFFF0000"/>
        <rFont val="ＭＳ Ｐゴシック"/>
        <family val="3"/>
        <charset val="128"/>
        <scheme val="minor"/>
      </rPr>
      <t>下の凡例を参考に、矢印の下に「作業内容」を入力</t>
    </r>
    <r>
      <rPr>
        <b/>
        <sz val="12"/>
        <rFont val="ＭＳ Ｐゴシック"/>
        <family val="3"/>
        <charset val="128"/>
        <scheme val="minor"/>
      </rPr>
      <t>してください。</t>
    </r>
    <rPh sb="1" eb="3">
      <t>ゲダン</t>
    </rPh>
    <rPh sb="5" eb="6">
      <t>シタ</t>
    </rPh>
    <rPh sb="7" eb="9">
      <t>ハンレイ</t>
    </rPh>
    <rPh sb="10" eb="12">
      <t>サンコウ</t>
    </rPh>
    <rPh sb="14" eb="16">
      <t>ヤジルシ</t>
    </rPh>
    <rPh sb="17" eb="18">
      <t>シタ</t>
    </rPh>
    <rPh sb="20" eb="22">
      <t>サギョウ</t>
    </rPh>
    <rPh sb="22" eb="24">
      <t>ナイヨウ</t>
    </rPh>
    <rPh sb="26" eb="28">
      <t>ニュウリョク</t>
    </rPh>
    <phoneticPr fontId="4"/>
  </si>
  <si>
    <r>
      <t>《上段》　</t>
    </r>
    <r>
      <rPr>
        <b/>
        <sz val="12"/>
        <color rgb="FFFF0000"/>
        <rFont val="ＭＳ Ｐゴシック"/>
        <family val="3"/>
        <charset val="128"/>
        <scheme val="minor"/>
      </rPr>
      <t>上の「矢印」を利用して、作業期間をスケジュール表に入力</t>
    </r>
    <r>
      <rPr>
        <b/>
        <sz val="12"/>
        <rFont val="ＭＳ Ｐゴシック"/>
        <family val="3"/>
        <charset val="128"/>
        <scheme val="minor"/>
      </rPr>
      <t>してください。</t>
    </r>
    <rPh sb="1" eb="3">
      <t>ジョウダン</t>
    </rPh>
    <rPh sb="5" eb="6">
      <t>ウエ</t>
    </rPh>
    <rPh sb="8" eb="10">
      <t>ヤジルシ</t>
    </rPh>
    <rPh sb="12" eb="14">
      <t>リヨウ</t>
    </rPh>
    <rPh sb="17" eb="21">
      <t>サギョウキカン</t>
    </rPh>
    <rPh sb="28" eb="29">
      <t>ヒョウ</t>
    </rPh>
    <rPh sb="30" eb="32">
      <t>ニュウリョク</t>
    </rPh>
    <phoneticPr fontId="4"/>
  </si>
  <si>
    <t>　　</t>
    <phoneticPr fontId="4"/>
  </si>
  <si>
    <r>
      <t>　　</t>
    </r>
    <r>
      <rPr>
        <b/>
        <sz val="12"/>
        <color rgb="FFFF0000"/>
        <rFont val="ＭＳ Ｐゴシック"/>
        <family val="3"/>
        <charset val="128"/>
        <scheme val="minor"/>
      </rPr>
      <t>地域外関係者の相手先名及び活動内容を記載する
　　</t>
    </r>
    <r>
      <rPr>
        <b/>
        <sz val="12"/>
        <color rgb="FF0070C0"/>
        <rFont val="ＭＳ Ｐゴシック"/>
        <family val="3"/>
        <charset val="128"/>
        <scheme val="minor"/>
      </rPr>
      <t>（地域外を確認するための居住地を記載）</t>
    </r>
    <r>
      <rPr>
        <b/>
        <sz val="12"/>
        <color rgb="FFFF0000"/>
        <rFont val="ＭＳ Ｐゴシック"/>
        <family val="3"/>
        <charset val="128"/>
        <scheme val="minor"/>
      </rPr>
      <t xml:space="preserve">
　　</t>
    </r>
    <r>
      <rPr>
        <b/>
        <sz val="12"/>
        <color rgb="FF0070C0"/>
        <rFont val="ＭＳ Ｐゴシック"/>
        <family val="3"/>
        <charset val="128"/>
        <scheme val="minor"/>
      </rPr>
      <t>※１０名以上の地域外関係者が参加することが必須。</t>
    </r>
    <phoneticPr fontId="4"/>
  </si>
  <si>
    <t>雑草木の刈払い、枯損木の伐採集積、竹林整備、植樹、落ち葉さらい</t>
    <phoneticPr fontId="4"/>
  </si>
  <si>
    <t>　　体験的なものではなく、森林整備を実施する</t>
    <phoneticPr fontId="4"/>
  </si>
  <si>
    <t>大栗　英行</t>
    <rPh sb="0" eb="2">
      <t>オオグリ</t>
    </rPh>
    <rPh sb="3" eb="5">
      <t>ヒデユキ</t>
    </rPh>
    <phoneticPr fontId="4"/>
  </si>
  <si>
    <t>地域活動型</t>
    <rPh sb="0" eb="5">
      <t>チイキカツドウガタ</t>
    </rPh>
    <phoneticPr fontId="4"/>
  </si>
  <si>
    <t>森林資源活用</t>
    <rPh sb="0" eb="4">
      <t>シンリンシゲン</t>
    </rPh>
    <rPh sb="4" eb="6">
      <t>カツヨウ</t>
    </rPh>
    <phoneticPr fontId="4"/>
  </si>
  <si>
    <t>竹林資源活用</t>
    <rPh sb="0" eb="2">
      <t>チクリン</t>
    </rPh>
    <rPh sb="2" eb="4">
      <t>シゲン</t>
    </rPh>
    <rPh sb="4" eb="6">
      <t>カツヨウ</t>
    </rPh>
    <phoneticPr fontId="4"/>
  </si>
  <si>
    <t>複業実践型</t>
    <rPh sb="0" eb="5">
      <t>フクギョウジッセンガタ</t>
    </rPh>
    <phoneticPr fontId="4"/>
  </si>
  <si>
    <t>機能強化</t>
    <rPh sb="0" eb="4">
      <t>キノウキョウカ</t>
    </rPh>
    <phoneticPr fontId="4"/>
  </si>
  <si>
    <t>活動推進費</t>
    <phoneticPr fontId="4"/>
  </si>
  <si>
    <t>地域活動型
（森林資源活用）</t>
    <rPh sb="2" eb="5">
      <t>カツドウガタ</t>
    </rPh>
    <rPh sb="7" eb="13">
      <t>シンリンシゲンカツヨウ</t>
    </rPh>
    <phoneticPr fontId="4"/>
  </si>
  <si>
    <t>地域活動型
（竹林資源活用）</t>
    <rPh sb="2" eb="5">
      <t>カツドウガタ</t>
    </rPh>
    <rPh sb="7" eb="8">
      <t>タケ</t>
    </rPh>
    <rPh sb="9" eb="11">
      <t>シゲン</t>
    </rPh>
    <rPh sb="11" eb="13">
      <t>カツヨウ</t>
    </rPh>
    <phoneticPr fontId="4"/>
  </si>
  <si>
    <t>複業実践型</t>
    <rPh sb="0" eb="4">
      <t>フクギョウジッセン</t>
    </rPh>
    <rPh sb="4" eb="5">
      <t>ガタ</t>
    </rPh>
    <phoneticPr fontId="4"/>
  </si>
  <si>
    <t>令和７年度</t>
    <rPh sb="0" eb="2">
      <t>レイワ</t>
    </rPh>
    <rPh sb="3" eb="4">
      <t>ネン</t>
    </rPh>
    <rPh sb="4" eb="5">
      <t>ド</t>
    </rPh>
    <phoneticPr fontId="4"/>
  </si>
  <si>
    <t>活動推進費</t>
    <rPh sb="0" eb="5">
      <t>カツドウスイシンヒ</t>
    </rPh>
    <phoneticPr fontId="4"/>
  </si>
  <si>
    <t>（注１）機能強化は円/ｍ、関係人口創出・維持は円/年を単位とする。</t>
    <rPh sb="4" eb="8">
      <t>キノウキョウカ</t>
    </rPh>
    <rPh sb="9" eb="10">
      <t>エン</t>
    </rPh>
    <rPh sb="13" eb="19">
      <t>カンケイジンコウソウシュツ</t>
    </rPh>
    <rPh sb="20" eb="22">
      <t>イジ</t>
    </rPh>
    <rPh sb="23" eb="24">
      <t>エン</t>
    </rPh>
    <rPh sb="25" eb="26">
      <t>ネン</t>
    </rPh>
    <phoneticPr fontId="4"/>
  </si>
  <si>
    <t>（注２）交付対象とする面積は0.1haを、延長は1mを下限とする。</t>
    <rPh sb="4" eb="8">
      <t>コウフタイショウ</t>
    </rPh>
    <rPh sb="21" eb="23">
      <t>エンチョウ</t>
    </rPh>
    <rPh sb="27" eb="29">
      <t>カゲン</t>
    </rPh>
    <phoneticPr fontId="4"/>
  </si>
  <si>
    <t>（注５）都道府県の支援額、市町村の支援額及び計については、申請時に都道府県や市町村から予定額を聞いている場合等に記載すること。</t>
    <rPh sb="4" eb="8">
      <t>トドウフケン</t>
    </rPh>
    <rPh sb="9" eb="11">
      <t>シエン</t>
    </rPh>
    <rPh sb="11" eb="12">
      <t>ガク</t>
    </rPh>
    <rPh sb="13" eb="16">
      <t>シチョウソン</t>
    </rPh>
    <rPh sb="17" eb="19">
      <t>シエン</t>
    </rPh>
    <rPh sb="19" eb="20">
      <t>ガク</t>
    </rPh>
    <rPh sb="20" eb="21">
      <t>オヨ</t>
    </rPh>
    <rPh sb="22" eb="23">
      <t>ケイ</t>
    </rPh>
    <rPh sb="29" eb="32">
      <t>シンセイジ</t>
    </rPh>
    <rPh sb="33" eb="37">
      <t>トドウフケン</t>
    </rPh>
    <rPh sb="38" eb="41">
      <t>シチョウソン</t>
    </rPh>
    <rPh sb="43" eb="45">
      <t>ヨテイ</t>
    </rPh>
    <rPh sb="45" eb="46">
      <t>ガク</t>
    </rPh>
    <rPh sb="47" eb="48">
      <t>キ</t>
    </rPh>
    <rPh sb="52" eb="54">
      <t>バアイ</t>
    </rPh>
    <rPh sb="54" eb="55">
      <t>トウ</t>
    </rPh>
    <rPh sb="56" eb="58">
      <t>キサイ</t>
    </rPh>
    <phoneticPr fontId="4"/>
  </si>
  <si>
    <t>（注４）資機材等整備の森林面積等欄は、金額を記載すること。なお、資機材等整備のうち林内作業車、薪割り機、薪ストーブ又は炭焼き小屋の購入金額若しくは関係人口創出・維持による活動で使用する移動式の簡易なトイレの賃借料は「1/3以内」とする。</t>
    <rPh sb="4" eb="8">
      <t>シキザイトウ</t>
    </rPh>
    <rPh sb="8" eb="10">
      <t>セイビ</t>
    </rPh>
    <phoneticPr fontId="4"/>
  </si>
  <si>
    <t>（活動推進費、地域活動型、複業実践型、機能強化、関係人口創出・維持、</t>
    <rPh sb="7" eb="12">
      <t>チイキカツドウガタ</t>
    </rPh>
    <rPh sb="13" eb="18">
      <t>フクギョウジッセンガタ</t>
    </rPh>
    <rPh sb="19" eb="23">
      <t>キノウキョウカ</t>
    </rPh>
    <rPh sb="24" eb="28">
      <t>カンケイジンコウ</t>
    </rPh>
    <rPh sb="28" eb="30">
      <t>ソウシュツ</t>
    </rPh>
    <rPh sb="31" eb="33">
      <t>イジ</t>
    </rPh>
    <phoneticPr fontId="4"/>
  </si>
  <si>
    <t>資機材等整備の購入額の合計額とする。）</t>
    <rPh sb="3" eb="4">
      <t>トウ</t>
    </rPh>
    <rPh sb="7" eb="10">
      <t>コウニュウガク</t>
    </rPh>
    <rPh sb="11" eb="14">
      <t>ゴウケイガク</t>
    </rPh>
    <phoneticPr fontId="4"/>
  </si>
  <si>
    <t>　活動推進費</t>
    <phoneticPr fontId="4"/>
  </si>
  <si>
    <t>　地域活動型
  （森林資源活用）</t>
    <rPh sb="1" eb="6">
      <t>チイキカツドウガタ</t>
    </rPh>
    <rPh sb="10" eb="16">
      <t>シンリンシゲンカツヨウ</t>
    </rPh>
    <phoneticPr fontId="4"/>
  </si>
  <si>
    <t>　地域活動型
  （竹林資源活用）</t>
    <rPh sb="1" eb="6">
      <t>チイキカツドウガタ</t>
    </rPh>
    <rPh sb="10" eb="12">
      <t>チクリン</t>
    </rPh>
    <rPh sb="12" eb="14">
      <t>シゲン</t>
    </rPh>
    <rPh sb="14" eb="16">
      <t>カツヨウ</t>
    </rPh>
    <phoneticPr fontId="4"/>
  </si>
  <si>
    <t>　複業実践型</t>
    <rPh sb="1" eb="5">
      <t>フクギョウジッセン</t>
    </rPh>
    <rPh sb="5" eb="6">
      <t>ガタ</t>
    </rPh>
    <phoneticPr fontId="4"/>
  </si>
  <si>
    <t>　機能強化</t>
    <phoneticPr fontId="4"/>
  </si>
  <si>
    <t>　資機材等の整備</t>
    <rPh sb="4" eb="5">
      <t>トウ</t>
    </rPh>
    <phoneticPr fontId="4"/>
  </si>
  <si>
    <t>　関係人口創出・維持</t>
    <rPh sb="1" eb="3">
      <t>カンケイ</t>
    </rPh>
    <rPh sb="3" eb="5">
      <t>ジンコウ</t>
    </rPh>
    <rPh sb="5" eb="7">
      <t>ソウシュツ</t>
    </rPh>
    <rPh sb="8" eb="10">
      <t>イジ</t>
    </rPh>
    <phoneticPr fontId="4"/>
  </si>
  <si>
    <t>　資源活用の取組</t>
    <rPh sb="1" eb="5">
      <t>シゲンカツヨウ</t>
    </rPh>
    <rPh sb="6" eb="8">
      <t>トリク</t>
    </rPh>
    <phoneticPr fontId="4"/>
  </si>
  <si>
    <t>９．資源活用の取組内容</t>
    <rPh sb="2" eb="4">
      <t>シゲン</t>
    </rPh>
    <rPh sb="4" eb="6">
      <t>カツヨウ</t>
    </rPh>
    <rPh sb="7" eb="9">
      <t>トリクミ</t>
    </rPh>
    <rPh sb="9" eb="11">
      <t>ナイヨウ</t>
    </rPh>
    <phoneticPr fontId="4"/>
  </si>
  <si>
    <t>【活動内容】</t>
    <rPh sb="1" eb="5">
      <t>カツドウナイヨウ</t>
    </rPh>
    <phoneticPr fontId="4"/>
  </si>
  <si>
    <t>（注）利用する資源の範囲及び収益の取扱いは森林所有者と事前に協議するものとする。</t>
    <rPh sb="1" eb="2">
      <t>チュウ</t>
    </rPh>
    <rPh sb="3" eb="5">
      <t>リヨウ</t>
    </rPh>
    <rPh sb="7" eb="9">
      <t>シゲン</t>
    </rPh>
    <rPh sb="10" eb="12">
      <t>ハンイ</t>
    </rPh>
    <rPh sb="12" eb="13">
      <t>オヨ</t>
    </rPh>
    <rPh sb="14" eb="16">
      <t>シュウエキ</t>
    </rPh>
    <rPh sb="17" eb="19">
      <t>トリアツカ</t>
    </rPh>
    <rPh sb="21" eb="26">
      <t>シンリンショユウシャ</t>
    </rPh>
    <rPh sb="27" eb="29">
      <t>ジゼン</t>
    </rPh>
    <rPh sb="30" eb="32">
      <t>キョウギ</t>
    </rPh>
    <phoneticPr fontId="4"/>
  </si>
  <si>
    <t>　以下の資料を添付すること。</t>
    <rPh sb="1" eb="3">
      <t>イカ</t>
    </rPh>
    <rPh sb="4" eb="6">
      <t>シリョウ</t>
    </rPh>
    <rPh sb="7" eb="9">
      <t>テンプ</t>
    </rPh>
    <phoneticPr fontId="4"/>
  </si>
  <si>
    <t>　・活動計画書</t>
    <rPh sb="2" eb="7">
      <t>カツドウケイカクショ</t>
    </rPh>
    <phoneticPr fontId="4"/>
  </si>
  <si>
    <t>　・協定書の写し</t>
    <rPh sb="2" eb="5">
      <t>キョウテイショ</t>
    </rPh>
    <rPh sb="6" eb="7">
      <t>ウツ</t>
    </rPh>
    <phoneticPr fontId="4"/>
  </si>
  <si>
    <t>　・活動組織の規約の写し</t>
    <rPh sb="2" eb="6">
      <t>カツドウソシキ</t>
    </rPh>
    <rPh sb="7" eb="9">
      <t>キヤク</t>
    </rPh>
    <rPh sb="10" eb="11">
      <t>ウツ</t>
    </rPh>
    <phoneticPr fontId="4"/>
  </si>
  <si>
    <t>　・農林水産業・食品産業の作業安全のための規範（個別規範：林業）事業者向けチェックシート</t>
    <rPh sb="2" eb="4">
      <t>ノウリン</t>
    </rPh>
    <rPh sb="4" eb="7">
      <t>スイサンギョウ</t>
    </rPh>
    <rPh sb="8" eb="12">
      <t>ショクヒンサンギョウ</t>
    </rPh>
    <phoneticPr fontId="4"/>
  </si>
  <si>
    <t>　・環境負荷低減のクロスコンプライアンスチェックシート</t>
    <phoneticPr fontId="4"/>
  </si>
  <si>
    <t>　 記載事項及び添付資料が既に提出している資料の内容と重複する場合には、その重複する部分については省略できることとし、省略するにあたっては、提出済みの資料の名称その他資料の特定に必要な情報を記載の上、当該資料と同じ旨を記載することとする。</t>
    <rPh sb="2" eb="6">
      <t>キサイジコウ</t>
    </rPh>
    <rPh sb="6" eb="7">
      <t>オヨ</t>
    </rPh>
    <rPh sb="8" eb="12">
      <t>テンプシリョウ</t>
    </rPh>
    <rPh sb="13" eb="14">
      <t>スデ</t>
    </rPh>
    <rPh sb="15" eb="17">
      <t>テイシュツ</t>
    </rPh>
    <rPh sb="21" eb="23">
      <t>シリョウ</t>
    </rPh>
    <rPh sb="24" eb="26">
      <t>ナイヨウ</t>
    </rPh>
    <rPh sb="27" eb="29">
      <t>チョウフク</t>
    </rPh>
    <rPh sb="31" eb="33">
      <t>バアイ</t>
    </rPh>
    <rPh sb="38" eb="40">
      <t>チョウフク</t>
    </rPh>
    <rPh sb="42" eb="44">
      <t>ブブン</t>
    </rPh>
    <rPh sb="49" eb="51">
      <t>ショウリャク</t>
    </rPh>
    <rPh sb="59" eb="61">
      <t>ショウリャク</t>
    </rPh>
    <rPh sb="70" eb="73">
      <t>テイシュツズ</t>
    </rPh>
    <rPh sb="75" eb="77">
      <t>シリョウ</t>
    </rPh>
    <rPh sb="78" eb="80">
      <t>メイショウ</t>
    </rPh>
    <rPh sb="82" eb="83">
      <t>タ</t>
    </rPh>
    <rPh sb="83" eb="85">
      <t>シリョウ</t>
    </rPh>
    <rPh sb="86" eb="88">
      <t>トクテイ</t>
    </rPh>
    <rPh sb="89" eb="91">
      <t>ヒツヨウ</t>
    </rPh>
    <rPh sb="92" eb="94">
      <t>ジョウホウ</t>
    </rPh>
    <rPh sb="95" eb="97">
      <t>キサイ</t>
    </rPh>
    <rPh sb="98" eb="99">
      <t>ウエ</t>
    </rPh>
    <rPh sb="100" eb="104">
      <t>トウガイシリョウ</t>
    </rPh>
    <rPh sb="105" eb="106">
      <t>オナ</t>
    </rPh>
    <rPh sb="107" eb="108">
      <t>ムネ</t>
    </rPh>
    <rPh sb="109" eb="111">
      <t>キサイ</t>
    </rPh>
    <phoneticPr fontId="4"/>
  </si>
  <si>
    <r>
      <t>（注）安全講習等は、</t>
    </r>
    <r>
      <rPr>
        <u/>
        <sz val="11"/>
        <rFont val="ＭＳ 明朝"/>
        <family val="1"/>
        <charset val="128"/>
      </rPr>
      <t>対象森林内</t>
    </r>
    <r>
      <rPr>
        <sz val="11"/>
        <rFont val="ＭＳ 明朝"/>
        <family val="1"/>
        <charset val="128"/>
      </rPr>
      <t>で実施するものを記載すること。</t>
    </r>
    <rPh sb="3" eb="5">
      <t>アンゼン</t>
    </rPh>
    <rPh sb="5" eb="7">
      <t>コウシュウ</t>
    </rPh>
    <rPh sb="7" eb="8">
      <t>トウ</t>
    </rPh>
    <rPh sb="10" eb="12">
      <t>タイショウ</t>
    </rPh>
    <rPh sb="12" eb="14">
      <t>シンリン</t>
    </rPh>
    <rPh sb="14" eb="15">
      <t>ナイ</t>
    </rPh>
    <rPh sb="16" eb="18">
      <t>ジッシ</t>
    </rPh>
    <rPh sb="23" eb="25">
      <t>キサイ</t>
    </rPh>
    <phoneticPr fontId="4"/>
  </si>
  <si>
    <t>（注６）資機材等整備については、「購入金額」又は「賃借料」の３者見積書を添付すること。</t>
    <rPh sb="4" eb="7">
      <t>シキザイ</t>
    </rPh>
    <rPh sb="7" eb="8">
      <t>トウ</t>
    </rPh>
    <rPh sb="8" eb="10">
      <t>セイビ</t>
    </rPh>
    <rPh sb="17" eb="21">
      <t>コウニュウキンガク</t>
    </rPh>
    <rPh sb="22" eb="23">
      <t>マタ</t>
    </rPh>
    <rPh sb="25" eb="28">
      <t>チンシャクリョウ</t>
    </rPh>
    <rPh sb="31" eb="32">
      <t>シャ</t>
    </rPh>
    <rPh sb="32" eb="35">
      <t>ミツモリショ</t>
    </rPh>
    <rPh sb="36" eb="38">
      <t>テンプ</t>
    </rPh>
    <phoneticPr fontId="4"/>
  </si>
  <si>
    <t>現地の林況調査</t>
    <rPh sb="0" eb="2">
      <t>ゲンチ</t>
    </rPh>
    <rPh sb="3" eb="7">
      <t>リンキョウチョウサ</t>
    </rPh>
    <phoneticPr fontId="4"/>
  </si>
  <si>
    <t>活動計画の実施のための話し合い</t>
    <rPh sb="0" eb="4">
      <t>カツドウケイカク</t>
    </rPh>
    <rPh sb="5" eb="7">
      <t>ジッシ</t>
    </rPh>
    <rPh sb="11" eb="12">
      <t>ハナ</t>
    </rPh>
    <rPh sb="13" eb="14">
      <t>ア</t>
    </rPh>
    <phoneticPr fontId="4"/>
  </si>
  <si>
    <t>研修等</t>
    <rPh sb="0" eb="2">
      <t>ケンシュウ</t>
    </rPh>
    <rPh sb="2" eb="3">
      <t>トウ</t>
    </rPh>
    <phoneticPr fontId="4"/>
  </si>
  <si>
    <t>枯損木の伐採・集積</t>
    <rPh sb="0" eb="3">
      <t>コソンキ</t>
    </rPh>
    <rPh sb="4" eb="6">
      <t>バッサイ</t>
    </rPh>
    <rPh sb="7" eb="9">
      <t>シュウセキ</t>
    </rPh>
    <phoneticPr fontId="4"/>
  </si>
  <si>
    <t>地拵え・植栽・播種・施肥</t>
    <rPh sb="0" eb="2">
      <t>ジゴシラ</t>
    </rPh>
    <rPh sb="4" eb="6">
      <t>ショクサイ</t>
    </rPh>
    <rPh sb="7" eb="9">
      <t>ハシュ</t>
    </rPh>
    <rPh sb="10" eb="12">
      <t>セヒ</t>
    </rPh>
    <phoneticPr fontId="4"/>
  </si>
  <si>
    <t>落ち葉掻き</t>
    <rPh sb="0" eb="1">
      <t>オ</t>
    </rPh>
    <rPh sb="2" eb="3">
      <t>バ</t>
    </rPh>
    <rPh sb="3" eb="4">
      <t>カ</t>
    </rPh>
    <phoneticPr fontId="4"/>
  </si>
  <si>
    <t>倒竹・枯損竹の片付け</t>
    <rPh sb="0" eb="1">
      <t>タオ</t>
    </rPh>
    <rPh sb="1" eb="2">
      <t>タケ</t>
    </rPh>
    <rPh sb="7" eb="9">
      <t>カタヅ</t>
    </rPh>
    <phoneticPr fontId="4"/>
  </si>
  <si>
    <t>モニタリング調査</t>
    <phoneticPr fontId="4"/>
  </si>
  <si>
    <t>鳥獣害防止柵の設置・補修</t>
    <rPh sb="0" eb="2">
      <t>チョウジュウ</t>
    </rPh>
    <rPh sb="2" eb="3">
      <t>ガイ</t>
    </rPh>
    <rPh sb="3" eb="5">
      <t>ボウシ</t>
    </rPh>
    <rPh sb="5" eb="6">
      <t>サク</t>
    </rPh>
    <rPh sb="7" eb="9">
      <t>セッチ</t>
    </rPh>
    <rPh sb="10" eb="12">
      <t>ホシュウ</t>
    </rPh>
    <phoneticPr fontId="4"/>
  </si>
  <si>
    <t>歩道・作業道の作設・補修</t>
    <rPh sb="0" eb="2">
      <t>ホドウ</t>
    </rPh>
    <rPh sb="10" eb="12">
      <t>ホシュウ</t>
    </rPh>
    <phoneticPr fontId="4"/>
  </si>
  <si>
    <t>地域外関係者との事前打合せ</t>
    <phoneticPr fontId="4"/>
  </si>
  <si>
    <t>簡易トイレ設置</t>
    <rPh sb="0" eb="2">
      <t>カンイ</t>
    </rPh>
    <rPh sb="5" eb="7">
      <t>セッチ</t>
    </rPh>
    <phoneticPr fontId="4"/>
  </si>
  <si>
    <t>施設の整備</t>
    <rPh sb="0" eb="2">
      <t>シセツ</t>
    </rPh>
    <rPh sb="3" eb="5">
      <t>セイビ</t>
    </rPh>
    <phoneticPr fontId="4"/>
  </si>
  <si>
    <t>資機材の購入</t>
    <rPh sb="0" eb="3">
      <t>シキザイ</t>
    </rPh>
    <rPh sb="4" eb="6">
      <t>コウニュウ</t>
    </rPh>
    <phoneticPr fontId="4"/>
  </si>
  <si>
    <t>安全講習会刈払機）</t>
    <rPh sb="2" eb="5">
      <t>コウシュウカイ</t>
    </rPh>
    <phoneticPr fontId="4"/>
  </si>
  <si>
    <t>安全講習会（チェーンソー）</t>
    <rPh sb="2" eb="5">
      <t>コウシュウカイ</t>
    </rPh>
    <phoneticPr fontId="4"/>
  </si>
  <si>
    <t>不要竹の間伐・集積</t>
    <rPh sb="0" eb="2">
      <t>フヨウ</t>
    </rPh>
    <rPh sb="2" eb="3">
      <t>タケ</t>
    </rPh>
    <rPh sb="4" eb="6">
      <t>カンバツ</t>
    </rPh>
    <rPh sb="7" eb="9">
      <t>シュウセキ</t>
    </rPh>
    <phoneticPr fontId="4"/>
  </si>
  <si>
    <t>　里山林活性化による多面的機能発揮対策実施要領（令和7年3月31日付け６林整森第 266 号林野庁長官通知）別紙のⅢの第4の４（１）に基づき、下記のとおり里山林活性化による多面的機能発揮対策交付金の採択を申請する。</t>
    <rPh sb="1" eb="7">
      <t>サトヤマリンカッセイカ</t>
    </rPh>
    <rPh sb="24" eb="26">
      <t>レイワ</t>
    </rPh>
    <rPh sb="27" eb="28">
      <t>ネン</t>
    </rPh>
    <rPh sb="29" eb="30">
      <t>ガツ</t>
    </rPh>
    <rPh sb="32" eb="34">
      <t>ヒツ</t>
    </rPh>
    <rPh sb="36" eb="38">
      <t>リンセイ</t>
    </rPh>
    <rPh sb="38" eb="39">
      <t>モリ</t>
    </rPh>
    <rPh sb="77" eb="80">
      <t>サトヤマリン</t>
    </rPh>
    <rPh sb="80" eb="83">
      <t>カッセイカ</t>
    </rPh>
    <phoneticPr fontId="4"/>
  </si>
  <si>
    <t>等を添付するものとする。</t>
    <rPh sb="0" eb="1">
      <t>トウ</t>
    </rPh>
    <rPh sb="2" eb="4">
      <t>テンプ</t>
    </rPh>
    <phoneticPr fontId="4"/>
  </si>
  <si>
    <t>１．活動組織名（法人の場合は末尾に法人番号を括弧書きで記載）</t>
    <rPh sb="8" eb="10">
      <t>ホウジン</t>
    </rPh>
    <rPh sb="11" eb="13">
      <t>バアイ</t>
    </rPh>
    <rPh sb="14" eb="16">
      <t>マツビ</t>
    </rPh>
    <rPh sb="17" eb="21">
      <t>ホウジンバンゴウ</t>
    </rPh>
    <rPh sb="22" eb="25">
      <t>カッコガ</t>
    </rPh>
    <rPh sb="27" eb="29">
      <t>キサイ</t>
    </rPh>
    <phoneticPr fontId="4"/>
  </si>
  <si>
    <t>４．里山林活性化による多面的機能発揮対策交付金</t>
    <rPh sb="2" eb="8">
      <t>サトヤマリンカッセイカ</t>
    </rPh>
    <phoneticPr fontId="4"/>
  </si>
  <si>
    <t>（注３）地域活動型及び複業実践型の交付単価は、上段から活動１年目、活動２年目、活動３年目の単価とする。</t>
    <rPh sb="4" eb="9">
      <t>チイキカツドウガタ</t>
    </rPh>
    <rPh sb="9" eb="10">
      <t>オヨ</t>
    </rPh>
    <rPh sb="11" eb="12">
      <t>フク</t>
    </rPh>
    <rPh sb="12" eb="13">
      <t>ギョウ</t>
    </rPh>
    <rPh sb="13" eb="15">
      <t>ジッセン</t>
    </rPh>
    <rPh sb="15" eb="16">
      <t>ガタ</t>
    </rPh>
    <rPh sb="17" eb="19">
      <t>コウフ</t>
    </rPh>
    <rPh sb="19" eb="21">
      <t>タンカ</t>
    </rPh>
    <rPh sb="23" eb="25">
      <t>ジョウダン</t>
    </rPh>
    <rPh sb="27" eb="29">
      <t>カツドウ</t>
    </rPh>
    <rPh sb="30" eb="32">
      <t>ネンメ</t>
    </rPh>
    <rPh sb="33" eb="35">
      <t>カツドウ</t>
    </rPh>
    <rPh sb="36" eb="38">
      <t>ネンメ</t>
    </rPh>
    <rPh sb="39" eb="41">
      <t>カツドウ</t>
    </rPh>
    <rPh sb="42" eb="44">
      <t>ネンメ</t>
    </rPh>
    <rPh sb="45" eb="47">
      <t>タンカ</t>
    </rPh>
    <phoneticPr fontId="4"/>
  </si>
  <si>
    <t xml:space="preserve"> 里山林活性化による多面的機能発揮対策交付金に係る採択申請書</t>
    <rPh sb="1" eb="7">
      <t>サトヤマリンカッセイカ</t>
    </rPh>
    <phoneticPr fontId="4"/>
  </si>
  <si>
    <t>（様式第12号）</t>
    <rPh sb="1" eb="3">
      <t>ヨウシキ</t>
    </rPh>
    <phoneticPr fontId="4"/>
  </si>
  <si>
    <r>
      <t>「令和7年５月１日」と表示したい場合は、</t>
    </r>
    <r>
      <rPr>
        <b/>
        <sz val="12"/>
        <color rgb="FFFF0000"/>
        <rFont val="ＭＳ Ｐゴシック"/>
        <family val="3"/>
        <charset val="128"/>
        <scheme val="minor"/>
      </rPr>
      <t>5/1と直接入力</t>
    </r>
    <r>
      <rPr>
        <b/>
        <sz val="12"/>
        <color theme="1"/>
        <rFont val="ＭＳ Ｐゴシック"/>
        <family val="3"/>
        <charset val="128"/>
        <scheme val="minor"/>
      </rPr>
      <t>してください。</t>
    </r>
    <phoneticPr fontId="4"/>
  </si>
  <si>
    <r>
      <t>「令和７年度」と表示したい場合は、</t>
    </r>
    <r>
      <rPr>
        <b/>
        <sz val="12"/>
        <color rgb="FFFF0000"/>
        <rFont val="ＭＳ Ｐゴシック"/>
        <family val="3"/>
        <charset val="128"/>
        <scheme val="minor"/>
      </rPr>
      <t>「７」 を</t>
    </r>
    <r>
      <rPr>
        <b/>
        <u/>
        <sz val="12"/>
        <color rgb="FFFF0000"/>
        <rFont val="ＭＳ Ｐゴシック"/>
        <family val="3"/>
        <charset val="128"/>
        <scheme val="minor"/>
      </rPr>
      <t>直接入力</t>
    </r>
    <r>
      <rPr>
        <b/>
        <sz val="12"/>
        <color rgb="FFFF0000"/>
        <rFont val="ＭＳ Ｐゴシック"/>
        <family val="3"/>
        <charset val="128"/>
        <scheme val="minor"/>
      </rPr>
      <t>。</t>
    </r>
    <rPh sb="1" eb="3">
      <t>レイワ</t>
    </rPh>
    <rPh sb="4" eb="6">
      <t>ネンド</t>
    </rPh>
    <rPh sb="8" eb="10">
      <t>ヒョウジ</t>
    </rPh>
    <rPh sb="13" eb="15">
      <t>バアイ</t>
    </rPh>
    <rPh sb="22" eb="24">
      <t>チョクセツ</t>
    </rPh>
    <rPh sb="24" eb="26">
      <t>ニュウリョク</t>
    </rPh>
    <phoneticPr fontId="4"/>
  </si>
  <si>
    <t>とちぎの森を守り隊</t>
    <rPh sb="4" eb="5">
      <t>モリ</t>
    </rPh>
    <rPh sb="6" eb="7">
      <t>マモ</t>
    </rPh>
    <rPh sb="8" eb="9">
      <t>タイ</t>
    </rPh>
    <phoneticPr fontId="4"/>
  </si>
  <si>
    <t>代表</t>
    <rPh sb="0" eb="2">
      <t>ダイヒョウ</t>
    </rPh>
    <phoneticPr fontId="4"/>
  </si>
  <si>
    <t>宇都宮　次郎</t>
    <rPh sb="0" eb="3">
      <t>ウツノミヤ</t>
    </rPh>
    <rPh sb="4" eb="6">
      <t>ジロウ</t>
    </rPh>
    <phoneticPr fontId="4"/>
  </si>
  <si>
    <t xml:space="preserve">    現地の林況調査</t>
    <phoneticPr fontId="4"/>
  </si>
  <si>
    <t xml:space="preserve">     雑草木の刈払い</t>
    <phoneticPr fontId="4"/>
  </si>
  <si>
    <t>枯損木の伐採・集積</t>
    <phoneticPr fontId="4"/>
  </si>
  <si>
    <t xml:space="preserve">      間伐・造材・搬出</t>
    <phoneticPr fontId="4"/>
  </si>
  <si>
    <t>不要竹の間伐・集積</t>
    <phoneticPr fontId="4"/>
  </si>
  <si>
    <t>竹の搬出</t>
    <rPh sb="0" eb="1">
      <t>タケ</t>
    </rPh>
    <rPh sb="2" eb="4">
      <t>ハンシュツ</t>
    </rPh>
    <phoneticPr fontId="4"/>
  </si>
  <si>
    <t>竹の搬出</t>
    <phoneticPr fontId="4"/>
  </si>
  <si>
    <t>薪の作成</t>
    <rPh sb="0" eb="1">
      <t>マキ</t>
    </rPh>
    <rPh sb="2" eb="4">
      <t>サクセイ</t>
    </rPh>
    <phoneticPr fontId="4"/>
  </si>
  <si>
    <t>安全講習会（ﾁｪｰﾝｿｰ）</t>
  </si>
  <si>
    <t>安全講習会刈払機）</t>
  </si>
  <si>
    <t>薪の生産</t>
    <rPh sb="2" eb="4">
      <t>セイサン</t>
    </rPh>
    <phoneticPr fontId="4"/>
  </si>
  <si>
    <t>　　作業道の作設</t>
    <phoneticPr fontId="4"/>
  </si>
  <si>
    <t>活動</t>
  </si>
  <si>
    <t>意見交換会</t>
    <phoneticPr fontId="4"/>
  </si>
  <si>
    <t>事前打合せ</t>
    <phoneticPr fontId="4"/>
  </si>
  <si>
    <t>資機材の購入</t>
    <phoneticPr fontId="4"/>
  </si>
  <si>
    <r>
      <rPr>
        <b/>
        <u/>
        <sz val="10"/>
        <color rgb="FFFF0000"/>
        <rFont val="ＭＳ Ｐゴシック"/>
        <family val="3"/>
        <charset val="128"/>
        <scheme val="minor"/>
      </rPr>
      <t>黄色の枠</t>
    </r>
    <r>
      <rPr>
        <b/>
        <sz val="10"/>
        <color rgb="FFFF0000"/>
        <rFont val="ＭＳ Ｐゴシック"/>
        <family val="3"/>
        <charset val="128"/>
        <scheme val="minor"/>
      </rPr>
      <t>にカーソルを合わせ、右下の▼ボタンをクリックし、１か０を選択</t>
    </r>
    <r>
      <rPr>
        <b/>
        <sz val="10"/>
        <rFont val="ＭＳ Ｐゴシック"/>
        <family val="3"/>
        <charset val="128"/>
        <scheme val="minor"/>
      </rPr>
      <t>してください。</t>
    </r>
    <phoneticPr fontId="4"/>
  </si>
  <si>
    <r>
      <t>初年度のみ交付対象となります。</t>
    </r>
    <r>
      <rPr>
        <b/>
        <u/>
        <sz val="10"/>
        <color rgb="FFFF0000"/>
        <rFont val="ＭＳ Ｐゴシック"/>
        <family val="3"/>
        <charset val="128"/>
        <scheme val="minor"/>
      </rPr>
      <t>黄色の枠</t>
    </r>
    <r>
      <rPr>
        <b/>
        <sz val="10"/>
        <color rgb="FFFF0000"/>
        <rFont val="ＭＳ Ｐゴシック"/>
        <family val="3"/>
        <charset val="128"/>
        <scheme val="minor"/>
      </rPr>
      <t>にカーソルを合わせ、</t>
    </r>
    <r>
      <rPr>
        <b/>
        <u/>
        <sz val="10"/>
        <color rgb="FFFF0000"/>
        <rFont val="ＭＳ Ｐゴシック"/>
        <family val="3"/>
        <charset val="128"/>
        <scheme val="minor"/>
      </rPr>
      <t>右下の▼ボタンをクリックし</t>
    </r>
    <r>
      <rPr>
        <b/>
        <sz val="10"/>
        <color rgb="FFFF0000"/>
        <rFont val="ＭＳ Ｐゴシック"/>
        <family val="3"/>
        <charset val="128"/>
        <scheme val="minor"/>
      </rPr>
      <t>、１か０を選択してください。</t>
    </r>
    <rPh sb="0" eb="3">
      <t>ショネンド</t>
    </rPh>
    <rPh sb="5" eb="7">
      <t>コウフ</t>
    </rPh>
    <rPh sb="7" eb="9">
      <t>タイショウ</t>
    </rPh>
    <rPh sb="15" eb="17">
      <t>キイロ</t>
    </rPh>
    <rPh sb="18" eb="19">
      <t>ワク</t>
    </rPh>
    <rPh sb="25" eb="26">
      <t>ア</t>
    </rPh>
    <rPh sb="29" eb="30">
      <t>ミギ</t>
    </rPh>
    <rPh sb="30" eb="31">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</si>
</sst>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円&quot;"/>
    <numFmt numFmtId="177" formatCode="#,##0.0&quot; ha&quot;"/>
    <numFmt numFmtId="178" formatCode="#,##0&quot; 円/ｍ&quot;"/>
    <numFmt numFmtId="179" formatCode="#,##0&quot; 円/年&quot;"/>
    <numFmt numFmtId="180" formatCode="#,##0&quot; 回&quot;"/>
    <numFmt numFmtId="181" formatCode="#,##0&quot; 円/ha&quot;"/>
    <numFmt numFmtId="182" formatCode="#&quot; 年目&quot;"/>
    <numFmt numFmtId="183" formatCode="#&quot; 年&quot;"/>
    <numFmt numFmtId="184" formatCode="[$]ggge&quot;年&quot;m&quot;月&quot;d&quot;日&quot;;@"/>
    <numFmt numFmtId="185" formatCode="#,##0&quot; m&quot;"/>
    <numFmt numFmtId="186" formatCode="&quot;令和&quot;\ #&quot; 年度&quot;"/>
  </numFmts>
  <fonts count="75" x14ac:knownFonts="1">
    <font>
      <sz val="10"/>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2"/>
      <color theme="1"/>
      <name val="ＭＳ 明朝"/>
      <family val="1"/>
      <charset val="128"/>
    </font>
    <font>
      <sz val="6"/>
      <name val="ＭＳ Ｐゴシック"/>
      <family val="2"/>
      <charset val="128"/>
      <scheme val="minor"/>
    </font>
    <font>
      <sz val="10"/>
      <color theme="1"/>
      <name val="ＭＳ 明朝"/>
      <family val="1"/>
      <charset val="128"/>
    </font>
    <font>
      <sz val="10"/>
      <color theme="1"/>
      <name val="Century"/>
      <family val="1"/>
    </font>
    <font>
      <sz val="10"/>
      <name val="ＭＳ 明朝"/>
      <family val="1"/>
      <charset val="128"/>
    </font>
    <font>
      <sz val="9"/>
      <name val="ＭＳ 明朝"/>
      <family val="1"/>
      <charset val="128"/>
    </font>
    <font>
      <sz val="12"/>
      <name val="ＭＳ 明朝"/>
      <family val="1"/>
      <charset val="128"/>
    </font>
    <font>
      <sz val="12"/>
      <color theme="1"/>
      <name val="ＭＳ Ｐゴシック"/>
      <family val="2"/>
      <charset val="128"/>
      <scheme val="minor"/>
    </font>
    <font>
      <sz val="10"/>
      <color theme="0"/>
      <name val="ＭＳ Ｐゴシック"/>
      <family val="3"/>
      <charset val="128"/>
      <scheme val="minor"/>
    </font>
    <font>
      <sz val="10"/>
      <color rgb="FFFFFF00"/>
      <name val="ＭＳ Ｐゴシック"/>
      <family val="3"/>
      <charset val="128"/>
      <scheme val="minor"/>
    </font>
    <font>
      <b/>
      <sz val="10"/>
      <color rgb="FFFFFF00"/>
      <name val="ＭＳ Ｐゴシック"/>
      <family val="3"/>
      <charset val="128"/>
      <scheme val="minor"/>
    </font>
    <font>
      <b/>
      <sz val="10"/>
      <color theme="0"/>
      <name val="ＭＳ Ｐゴシック"/>
      <family val="3"/>
      <charset val="128"/>
      <scheme val="minor"/>
    </font>
    <font>
      <b/>
      <sz val="10"/>
      <color theme="8"/>
      <name val="ＭＳ Ｐゴシック"/>
      <family val="2"/>
      <charset val="128"/>
      <scheme val="minor"/>
    </font>
    <font>
      <b/>
      <sz val="10"/>
      <color theme="8"/>
      <name val="ＭＳ 明朝"/>
      <family val="1"/>
      <charset val="128"/>
    </font>
    <font>
      <sz val="10"/>
      <name val="ＭＳ Ｐゴシック"/>
      <family val="3"/>
      <charset val="128"/>
      <scheme val="minor"/>
    </font>
    <font>
      <sz val="10"/>
      <color rgb="FFFF0000"/>
      <name val="ＭＳ Ｐゴシック"/>
      <family val="3"/>
      <charset val="128"/>
      <scheme val="minor"/>
    </font>
    <font>
      <sz val="10"/>
      <color rgb="FF0000CC"/>
      <name val="ＭＳ Ｐゴシック"/>
      <family val="2"/>
      <charset val="128"/>
      <scheme val="minor"/>
    </font>
    <font>
      <sz val="12"/>
      <color theme="0"/>
      <name val="ＭＳ Ｐゴシック"/>
      <family val="3"/>
      <charset val="128"/>
      <scheme val="minor"/>
    </font>
    <font>
      <sz val="12"/>
      <color rgb="FFFFFF00"/>
      <name val="ＭＳ Ｐゴシック"/>
      <family val="3"/>
      <charset val="128"/>
      <scheme val="minor"/>
    </font>
    <font>
      <sz val="12"/>
      <name val="ＭＳ Ｐ明朝"/>
      <family val="1"/>
      <charset val="128"/>
    </font>
    <font>
      <sz val="10"/>
      <color theme="1"/>
      <name val="ＭＳ Ｐ明朝"/>
      <family val="1"/>
      <charset val="128"/>
    </font>
    <font>
      <sz val="12"/>
      <color theme="1"/>
      <name val="ＭＳ Ｐ明朝"/>
      <family val="1"/>
      <charset val="128"/>
    </font>
    <font>
      <sz val="12"/>
      <color theme="8"/>
      <name val="ＭＳ Ｐ明朝"/>
      <family val="1"/>
      <charset val="128"/>
    </font>
    <font>
      <sz val="10"/>
      <name val="ＭＳ Ｐ明朝"/>
      <family val="1"/>
      <charset val="128"/>
    </font>
    <font>
      <sz val="9"/>
      <name val="ＭＳ Ｐ明朝"/>
      <family val="1"/>
      <charset val="128"/>
    </font>
    <font>
      <sz val="10"/>
      <color rgb="FFFF0000"/>
      <name val="ＭＳ Ｐ明朝"/>
      <family val="1"/>
      <charset val="128"/>
    </font>
    <font>
      <sz val="9"/>
      <color theme="1"/>
      <name val="ＭＳ Ｐ明朝"/>
      <family val="1"/>
      <charset val="128"/>
    </font>
    <font>
      <sz val="10"/>
      <color theme="8"/>
      <name val="ＭＳ Ｐ明朝"/>
      <family val="1"/>
      <charset val="128"/>
    </font>
    <font>
      <sz val="11"/>
      <color theme="1"/>
      <name val="ＭＳ Ｐ明朝"/>
      <family val="1"/>
      <charset val="128"/>
    </font>
    <font>
      <sz val="11"/>
      <color rgb="FFFFFF00"/>
      <name val="ＭＳ Ｐゴシック"/>
      <family val="3"/>
      <charset val="128"/>
      <scheme val="minor"/>
    </font>
    <font>
      <sz val="11"/>
      <name val="ＭＳ Ｐ明朝"/>
      <family val="1"/>
      <charset val="128"/>
    </font>
    <font>
      <sz val="11"/>
      <color rgb="FFFF0000"/>
      <name val="ＭＳ Ｐ明朝"/>
      <family val="1"/>
      <charset val="128"/>
    </font>
    <font>
      <b/>
      <sz val="10"/>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1"/>
      <name val="ＭＳ Ｐゴシック"/>
      <family val="3"/>
      <charset val="128"/>
      <scheme val="minor"/>
    </font>
    <font>
      <b/>
      <sz val="10"/>
      <color rgb="FF0000CC"/>
      <name val="ＭＳ Ｐゴシック"/>
      <family val="3"/>
      <charset val="128"/>
      <scheme val="minor"/>
    </font>
    <font>
      <b/>
      <sz val="11"/>
      <color rgb="FF0000CC"/>
      <name val="ＭＳ Ｐゴシック"/>
      <family val="3"/>
      <charset val="128"/>
      <scheme val="minor"/>
    </font>
    <font>
      <sz val="10"/>
      <name val="ＭＳ Ｐゴシック"/>
      <family val="2"/>
      <charset val="128"/>
      <scheme val="minor"/>
    </font>
    <font>
      <sz val="12"/>
      <name val="ＭＳ Ｐゴシック"/>
      <family val="2"/>
      <charset val="128"/>
      <scheme val="minor"/>
    </font>
    <font>
      <sz val="11"/>
      <name val="ＭＳ Ｐゴシック"/>
      <family val="2"/>
      <charset val="128"/>
      <scheme val="minor"/>
    </font>
    <font>
      <sz val="12"/>
      <name val="ＭＳ Ｐゴシック"/>
      <family val="3"/>
      <charset val="128"/>
    </font>
    <font>
      <b/>
      <sz val="10"/>
      <color rgb="FFFF0000"/>
      <name val="ＭＳ Ｐゴシック"/>
      <family val="3"/>
      <charset val="128"/>
      <scheme val="minor"/>
    </font>
    <font>
      <sz val="11"/>
      <name val="ＭＳ 明朝"/>
      <family val="1"/>
      <charset val="128"/>
    </font>
    <font>
      <u/>
      <sz val="10"/>
      <color theme="1"/>
      <name val="ＭＳ Ｐ明朝"/>
      <family val="1"/>
      <charset val="128"/>
    </font>
    <font>
      <sz val="14"/>
      <color rgb="FFC00000"/>
      <name val="ＭＳ Ｐ明朝"/>
      <family val="1"/>
      <charset val="128"/>
    </font>
    <font>
      <sz val="11"/>
      <name val="Century"/>
      <family val="1"/>
    </font>
    <font>
      <sz val="22"/>
      <name val="ＭＳ Ｐゴシック"/>
      <family val="3"/>
      <charset val="128"/>
      <scheme val="minor"/>
    </font>
    <font>
      <sz val="10"/>
      <color rgb="FF0000CC"/>
      <name val="ＭＳ Ｐ明朝"/>
      <family val="1"/>
      <charset val="128"/>
    </font>
    <font>
      <b/>
      <sz val="12"/>
      <color theme="1"/>
      <name val="ＭＳ Ｐゴシック"/>
      <family val="3"/>
      <charset val="128"/>
      <scheme val="minor"/>
    </font>
    <font>
      <sz val="10"/>
      <color rgb="FF0000CC"/>
      <name val="ＭＳ Ｐゴシック"/>
      <family val="3"/>
      <charset val="128"/>
      <scheme val="minor"/>
    </font>
    <font>
      <b/>
      <u/>
      <sz val="20"/>
      <name val="ＭＳ Ｐゴシック"/>
      <family val="3"/>
      <charset val="128"/>
      <scheme val="minor"/>
    </font>
    <font>
      <b/>
      <sz val="18"/>
      <color rgb="FFFF0000"/>
      <name val="ＭＳ Ｐゴシック"/>
      <family val="3"/>
      <charset val="128"/>
      <scheme val="minor"/>
    </font>
    <font>
      <b/>
      <sz val="12"/>
      <color rgb="FFC00000"/>
      <name val="ＭＳ Ｐゴシック"/>
      <family val="3"/>
      <charset val="128"/>
      <scheme val="minor"/>
    </font>
    <font>
      <u/>
      <sz val="11"/>
      <color rgb="FFC00000"/>
      <name val="ＭＳ Ｐゴシック"/>
      <family val="2"/>
      <charset val="128"/>
      <scheme val="minor"/>
    </font>
    <font>
      <sz val="11"/>
      <color theme="1"/>
      <name val="ＭＳ Ｐゴシック"/>
      <family val="3"/>
      <charset val="128"/>
      <scheme val="minor"/>
    </font>
    <font>
      <b/>
      <u/>
      <sz val="12"/>
      <color rgb="FFFF0000"/>
      <name val="ＭＳ Ｐゴシック"/>
      <family val="3"/>
      <charset val="128"/>
      <scheme val="minor"/>
    </font>
    <font>
      <b/>
      <u/>
      <sz val="11"/>
      <color rgb="FFFF0000"/>
      <name val="ＭＳ Ｐゴシック"/>
      <family val="3"/>
      <charset val="128"/>
      <scheme val="minor"/>
    </font>
    <font>
      <b/>
      <u/>
      <sz val="10"/>
      <color rgb="FFFF0000"/>
      <name val="ＭＳ Ｐゴシック"/>
      <family val="3"/>
      <charset val="128"/>
      <scheme val="minor"/>
    </font>
    <font>
      <b/>
      <sz val="11"/>
      <color rgb="FFFF0000"/>
      <name val="ＭＳ Ｐゴシック"/>
      <family val="3"/>
      <charset val="128"/>
      <scheme val="minor"/>
    </font>
    <font>
      <b/>
      <sz val="20"/>
      <color rgb="FFFF0000"/>
      <name val="ＭＳ Ｐ明朝"/>
      <family val="1"/>
      <charset val="128"/>
    </font>
    <font>
      <b/>
      <u/>
      <sz val="12"/>
      <color rgb="FFFF0000"/>
      <name val="ＭＳ Ｐゴシック"/>
      <family val="3"/>
      <charset val="128"/>
    </font>
    <font>
      <b/>
      <sz val="12"/>
      <color rgb="FFFF0000"/>
      <name val="ＭＳ Ｐゴシック"/>
      <family val="3"/>
      <charset val="128"/>
    </font>
    <font>
      <b/>
      <sz val="12"/>
      <color rgb="FFFF0000"/>
      <name val="ＭＳ Ｐゴシック"/>
      <family val="3"/>
      <charset val="128"/>
      <scheme val="minor"/>
    </font>
    <font>
      <b/>
      <sz val="18"/>
      <color rgb="FF0070C0"/>
      <name val="ＭＳ Ｐゴシック"/>
      <family val="3"/>
      <charset val="128"/>
      <scheme val="minor"/>
    </font>
    <font>
      <b/>
      <sz val="11"/>
      <color rgb="FF0070C0"/>
      <name val="ＭＳ Ｐゴシック"/>
      <family val="3"/>
      <charset val="128"/>
      <scheme val="minor"/>
    </font>
    <font>
      <b/>
      <sz val="12"/>
      <color rgb="FF0000CC"/>
      <name val="ＭＳ Ｐゴシック"/>
      <family val="3"/>
      <charset val="128"/>
      <scheme val="minor"/>
    </font>
    <font>
      <b/>
      <sz val="12"/>
      <color rgb="FF0070C0"/>
      <name val="ＭＳ Ｐゴシック"/>
      <family val="3"/>
      <charset val="128"/>
      <scheme val="minor"/>
    </font>
    <font>
      <sz val="11"/>
      <color theme="1"/>
      <name val="ＭＳ 明朝"/>
      <family val="1"/>
      <charset val="128"/>
    </font>
    <font>
      <sz val="12"/>
      <color theme="0"/>
      <name val="ＭＳ Ｐゴシック"/>
      <family val="3"/>
      <charset val="128"/>
    </font>
    <font>
      <b/>
      <sz val="12"/>
      <name val="ＭＳ Ｐゴシック"/>
      <family val="3"/>
      <charset val="128"/>
    </font>
    <font>
      <u/>
      <sz val="11"/>
      <name val="ＭＳ 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rgb="FFFFE7E7"/>
        <bgColor indexed="64"/>
      </patternFill>
    </fill>
    <fill>
      <patternFill patternType="solid">
        <fgColor rgb="FF99FF66"/>
        <bgColor indexed="64"/>
      </patternFill>
    </fill>
    <fill>
      <patternFill patternType="solid">
        <fgColor theme="4" tint="0.79998168889431442"/>
        <bgColor indexed="64"/>
      </patternFill>
    </fill>
    <fill>
      <patternFill patternType="solid">
        <fgColor rgb="FFFFFF99"/>
        <bgColor indexed="64"/>
      </patternFill>
    </fill>
    <fill>
      <patternFill patternType="solid">
        <fgColor rgb="FFECF4FA"/>
        <bgColor indexed="64"/>
      </patternFill>
    </fill>
    <fill>
      <patternFill patternType="solid">
        <fgColor theme="8"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auto="1"/>
      </left>
      <right/>
      <top style="hair">
        <color auto="1"/>
      </top>
      <bottom/>
      <diagonal/>
    </border>
    <border>
      <left style="hair">
        <color auto="1"/>
      </left>
      <right/>
      <top/>
      <bottom style="thin">
        <color indexed="64"/>
      </bottom>
      <diagonal/>
    </border>
    <border>
      <left/>
      <right/>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32">
    <xf numFmtId="0" fontId="0" fillId="0" borderId="0" xfId="0">
      <alignment vertical="center"/>
    </xf>
    <xf numFmtId="38" fontId="0" fillId="0" borderId="0" xfId="1" applyFont="1" applyProtection="1">
      <alignment vertical="center"/>
      <protection locked="0"/>
    </xf>
    <xf numFmtId="0" fontId="3" fillId="0" borderId="0" xfId="0" applyFont="1" applyProtection="1">
      <alignment vertical="center"/>
      <protection locked="0"/>
    </xf>
    <xf numFmtId="38" fontId="2" fillId="0" borderId="0" xfId="1" applyFont="1" applyProtection="1">
      <alignment vertical="center"/>
      <protection locked="0"/>
    </xf>
    <xf numFmtId="38" fontId="11" fillId="0" borderId="0" xfId="1" applyFont="1" applyProtection="1">
      <alignment vertical="center"/>
      <protection locked="0"/>
    </xf>
    <xf numFmtId="38" fontId="12" fillId="0" borderId="0" xfId="1" applyFont="1" applyProtection="1">
      <alignment vertical="center"/>
      <protection locked="0"/>
    </xf>
    <xf numFmtId="38" fontId="16" fillId="0" borderId="0" xfId="1" applyFont="1" applyAlignment="1" applyProtection="1">
      <alignment horizontal="center" vertical="center"/>
      <protection locked="0"/>
    </xf>
    <xf numFmtId="38" fontId="15" fillId="0" borderId="0" xfId="1" applyFont="1" applyProtection="1">
      <alignment vertical="center"/>
      <protection locked="0"/>
    </xf>
    <xf numFmtId="38" fontId="0" fillId="0" borderId="0" xfId="1" applyFont="1" applyBorder="1" applyProtection="1">
      <alignment vertical="center"/>
      <protection locked="0"/>
    </xf>
    <xf numFmtId="0" fontId="6" fillId="0" borderId="1" xfId="0" applyFont="1" applyBorder="1" applyAlignment="1" applyProtection="1">
      <alignment horizontal="center" vertical="center" wrapText="1"/>
      <protection locked="0"/>
    </xf>
    <xf numFmtId="38" fontId="1" fillId="0" borderId="0" xfId="1" applyFont="1" applyProtection="1">
      <alignment vertical="center"/>
      <protection locked="0"/>
    </xf>
    <xf numFmtId="38" fontId="19" fillId="0" borderId="0" xfId="1" applyFont="1" applyProtection="1">
      <alignment vertical="center"/>
      <protection locked="0"/>
    </xf>
    <xf numFmtId="38" fontId="10" fillId="0" borderId="0" xfId="1" applyFont="1" applyProtection="1">
      <alignment vertical="center"/>
      <protection locked="0"/>
    </xf>
    <xf numFmtId="38" fontId="20" fillId="0" borderId="0" xfId="1" applyFont="1" applyProtection="1">
      <alignment vertical="center"/>
      <protection locked="0"/>
    </xf>
    <xf numFmtId="38" fontId="21" fillId="0" borderId="0" xfId="1" applyFont="1" applyProtection="1">
      <alignment vertical="center"/>
      <protection locked="0"/>
    </xf>
    <xf numFmtId="38" fontId="23" fillId="0" borderId="0" xfId="1" applyFont="1" applyProtection="1">
      <alignment vertical="center"/>
      <protection locked="0"/>
    </xf>
    <xf numFmtId="38" fontId="11" fillId="0" borderId="0" xfId="1" applyFont="1" applyFill="1" applyProtection="1">
      <alignment vertical="center"/>
      <protection locked="0"/>
    </xf>
    <xf numFmtId="38" fontId="0" fillId="0" borderId="0" xfId="1" applyFont="1" applyFill="1" applyProtection="1">
      <alignment vertical="center"/>
      <protection locked="0"/>
    </xf>
    <xf numFmtId="38" fontId="32" fillId="0" borderId="0" xfId="1" applyFont="1" applyProtection="1">
      <alignment vertical="center"/>
      <protection locked="0"/>
    </xf>
    <xf numFmtId="38" fontId="23" fillId="0" borderId="0" xfId="1" applyFont="1" applyFill="1" applyProtection="1">
      <alignment vertical="center"/>
      <protection locked="0"/>
    </xf>
    <xf numFmtId="38" fontId="23" fillId="0" borderId="0" xfId="1" applyFont="1" applyFill="1" applyAlignment="1" applyProtection="1">
      <alignment horizontal="center" vertical="center"/>
      <protection locked="0"/>
    </xf>
    <xf numFmtId="38" fontId="11" fillId="0" borderId="0" xfId="1" applyFont="1" applyFill="1" applyBorder="1" applyProtection="1">
      <alignment vertical="center"/>
      <protection locked="0"/>
    </xf>
    <xf numFmtId="38" fontId="14" fillId="0" borderId="0" xfId="1" applyFont="1" applyFill="1" applyBorder="1" applyAlignment="1" applyProtection="1">
      <alignment horizontal="left" vertical="center"/>
      <protection locked="0"/>
    </xf>
    <xf numFmtId="38" fontId="12" fillId="0" borderId="0" xfId="1" applyFont="1" applyFill="1" applyProtection="1">
      <alignment vertical="center"/>
      <protection locked="0"/>
    </xf>
    <xf numFmtId="38" fontId="37" fillId="0" borderId="0" xfId="1" applyFont="1" applyProtection="1">
      <alignment vertical="center"/>
      <protection locked="0"/>
    </xf>
    <xf numFmtId="183" fontId="23" fillId="0" borderId="0" xfId="1" applyNumberFormat="1" applyFont="1" applyFill="1" applyProtection="1">
      <alignment vertical="center"/>
      <protection locked="0"/>
    </xf>
    <xf numFmtId="38" fontId="0" fillId="0" borderId="0" xfId="1" applyFont="1" applyAlignment="1" applyProtection="1">
      <alignment horizontal="center" vertical="center"/>
      <protection locked="0"/>
    </xf>
    <xf numFmtId="182" fontId="23" fillId="0" borderId="0" xfId="1" applyNumberFormat="1" applyFont="1" applyFill="1" applyProtection="1">
      <alignment vertical="center"/>
      <protection locked="0"/>
    </xf>
    <xf numFmtId="38" fontId="14" fillId="0" borderId="0" xfId="1" applyFont="1" applyFill="1" applyBorder="1" applyAlignment="1" applyProtection="1">
      <alignment vertical="center"/>
      <protection locked="0"/>
    </xf>
    <xf numFmtId="0" fontId="11" fillId="0" borderId="0" xfId="0" applyFont="1">
      <alignment vertical="center"/>
    </xf>
    <xf numFmtId="38" fontId="37" fillId="0" borderId="0" xfId="1" applyFont="1" applyFill="1" applyBorder="1" applyAlignment="1" applyProtection="1">
      <alignment vertical="center"/>
      <protection locked="0"/>
    </xf>
    <xf numFmtId="0" fontId="17" fillId="0" borderId="0" xfId="0" applyFont="1">
      <alignment vertical="center"/>
    </xf>
    <xf numFmtId="38" fontId="17" fillId="0" borderId="0" xfId="1" applyFont="1" applyFill="1" applyProtection="1">
      <alignment vertical="center"/>
      <protection locked="0"/>
    </xf>
    <xf numFmtId="38" fontId="35" fillId="0" borderId="0" xfId="1" applyFont="1" applyFill="1" applyProtection="1">
      <alignment vertical="center"/>
      <protection locked="0"/>
    </xf>
    <xf numFmtId="38" fontId="41" fillId="0" borderId="0" xfId="1" applyFont="1" applyAlignment="1" applyProtection="1">
      <alignment horizontal="center" vertical="center"/>
      <protection locked="0"/>
    </xf>
    <xf numFmtId="38" fontId="35" fillId="0" borderId="0" xfId="1" applyFont="1" applyFill="1" applyBorder="1" applyAlignment="1" applyProtection="1">
      <alignment horizontal="center" vertical="center"/>
      <protection locked="0"/>
    </xf>
    <xf numFmtId="38" fontId="41" fillId="0" borderId="0" xfId="1" applyFont="1" applyFill="1" applyAlignment="1" applyProtection="1">
      <alignment horizontal="center" vertical="center"/>
      <protection locked="0"/>
    </xf>
    <xf numFmtId="38" fontId="35" fillId="0" borderId="0" xfId="1" applyFont="1" applyFill="1" applyBorder="1" applyAlignment="1" applyProtection="1">
      <alignment vertical="center"/>
      <protection locked="0"/>
    </xf>
    <xf numFmtId="38" fontId="35" fillId="0" borderId="0" xfId="1" applyFont="1" applyFill="1" applyAlignment="1" applyProtection="1">
      <alignment horizontal="center" vertical="center"/>
      <protection locked="0"/>
    </xf>
    <xf numFmtId="0" fontId="17" fillId="0" borderId="0" xfId="0" applyFont="1" applyAlignment="1">
      <alignment vertical="top" wrapText="1"/>
    </xf>
    <xf numFmtId="38" fontId="17" fillId="0" borderId="0" xfId="1" applyFont="1" applyFill="1" applyBorder="1" applyProtection="1">
      <alignment vertical="center"/>
      <protection locked="0"/>
    </xf>
    <xf numFmtId="38" fontId="35" fillId="0" borderId="0" xfId="1" applyFont="1" applyAlignment="1" applyProtection="1">
      <alignment vertical="center"/>
      <protection locked="0"/>
    </xf>
    <xf numFmtId="38" fontId="3" fillId="0" borderId="0" xfId="1" applyFont="1" applyProtection="1">
      <alignment vertical="center"/>
      <protection locked="0"/>
    </xf>
    <xf numFmtId="38" fontId="3" fillId="0" borderId="0" xfId="1" applyFont="1" applyAlignment="1" applyProtection="1">
      <alignment horizontal="center" vertical="center"/>
      <protection locked="0"/>
    </xf>
    <xf numFmtId="38" fontId="3" fillId="0" borderId="0" xfId="1" applyFont="1" applyAlignment="1" applyProtection="1">
      <alignment horizontal="left" vertical="center"/>
      <protection locked="0"/>
    </xf>
    <xf numFmtId="38" fontId="3" fillId="0" borderId="0" xfId="1" applyFont="1" applyAlignment="1" applyProtection="1">
      <alignment vertical="center"/>
      <protection locked="0"/>
    </xf>
    <xf numFmtId="0" fontId="44" fillId="0" borderId="0" xfId="0" applyFont="1" applyProtection="1">
      <alignment vertical="center"/>
      <protection locked="0"/>
    </xf>
    <xf numFmtId="38" fontId="44" fillId="0" borderId="0" xfId="1" applyFont="1" applyProtection="1">
      <alignment vertical="center"/>
      <protection locked="0"/>
    </xf>
    <xf numFmtId="0" fontId="44" fillId="0" borderId="0" xfId="0" applyFont="1">
      <alignment vertical="center"/>
    </xf>
    <xf numFmtId="38" fontId="13" fillId="0" borderId="0" xfId="1" applyFont="1" applyBorder="1" applyAlignment="1" applyProtection="1">
      <alignment horizontal="left" vertical="center"/>
      <protection locked="0"/>
    </xf>
    <xf numFmtId="38" fontId="18" fillId="0" borderId="0" xfId="1" applyFont="1" applyProtection="1">
      <alignment vertical="center"/>
      <protection locked="0"/>
    </xf>
    <xf numFmtId="38" fontId="18" fillId="0" borderId="0" xfId="1" applyFont="1" applyBorder="1" applyProtection="1">
      <alignment vertical="center"/>
      <protection locked="0"/>
    </xf>
    <xf numFmtId="38" fontId="0" fillId="0" borderId="0" xfId="1" applyFont="1" applyAlignment="1" applyProtection="1">
      <alignment horizontal="right" vertical="center"/>
      <protection locked="0"/>
    </xf>
    <xf numFmtId="38" fontId="0" fillId="0" borderId="0" xfId="1" applyFont="1" applyFill="1" applyAlignment="1" applyProtection="1">
      <alignment horizontal="right" vertical="center"/>
      <protection locked="0"/>
    </xf>
    <xf numFmtId="0" fontId="8" fillId="0" borderId="0" xfId="0" applyFont="1" applyAlignment="1" applyProtection="1">
      <alignment horizontal="left" vertical="center"/>
      <protection locked="0"/>
    </xf>
    <xf numFmtId="38" fontId="17" fillId="0" borderId="0" xfId="1" applyFont="1" applyProtection="1">
      <alignment vertical="center"/>
      <protection locked="0"/>
    </xf>
    <xf numFmtId="0" fontId="34" fillId="0" borderId="0" xfId="0" applyFont="1" applyAlignment="1" applyProtection="1">
      <alignment horizontal="left" vertical="center" wrapText="1"/>
      <protection locked="0"/>
    </xf>
    <xf numFmtId="176" fontId="16" fillId="0" borderId="0" xfId="1" applyNumberFormat="1" applyFont="1" applyAlignment="1" applyProtection="1">
      <alignment vertical="center"/>
      <protection locked="0"/>
    </xf>
    <xf numFmtId="176" fontId="16" fillId="0" borderId="0" xfId="0" applyNumberFormat="1" applyFont="1" applyProtection="1">
      <alignment vertical="center"/>
      <protection locked="0"/>
    </xf>
    <xf numFmtId="176" fontId="16" fillId="0" borderId="0" xfId="1" applyNumberFormat="1" applyFont="1" applyAlignment="1" applyProtection="1">
      <alignment horizontal="right" vertical="center"/>
      <protection locked="0"/>
    </xf>
    <xf numFmtId="176" fontId="16" fillId="0" borderId="0" xfId="1" applyNumberFormat="1" applyFont="1" applyAlignment="1" applyProtection="1">
      <alignment horizontal="center" vertical="center"/>
      <protection locked="0"/>
    </xf>
    <xf numFmtId="38" fontId="26" fillId="0" borderId="0" xfId="1" applyFont="1" applyFill="1" applyProtection="1">
      <alignment vertical="center"/>
      <protection locked="0"/>
    </xf>
    <xf numFmtId="38" fontId="26" fillId="0" borderId="42" xfId="1" applyFont="1" applyBorder="1" applyProtection="1">
      <alignment vertical="center"/>
      <protection locked="0"/>
    </xf>
    <xf numFmtId="38" fontId="26" fillId="0" borderId="43" xfId="1" applyFont="1" applyBorder="1" applyProtection="1">
      <alignment vertical="center"/>
      <protection locked="0"/>
    </xf>
    <xf numFmtId="0" fontId="46" fillId="0" borderId="4" xfId="0" applyFont="1" applyBorder="1" applyAlignment="1" applyProtection="1">
      <alignment horizontal="left" vertical="center" wrapText="1"/>
      <protection locked="0"/>
    </xf>
    <xf numFmtId="38" fontId="24" fillId="0" borderId="0" xfId="1" applyFont="1" applyFill="1" applyProtection="1">
      <alignment vertical="center"/>
      <protection locked="0"/>
    </xf>
    <xf numFmtId="38" fontId="0" fillId="0" borderId="0" xfId="1" applyFont="1" applyFill="1" applyAlignment="1" applyProtection="1">
      <alignment horizontal="center" vertical="center"/>
      <protection locked="0"/>
    </xf>
    <xf numFmtId="38" fontId="26" fillId="0" borderId="0" xfId="1" applyFont="1" applyFill="1" applyAlignment="1" applyProtection="1">
      <alignment horizontal="left" vertical="center" indent="4"/>
      <protection locked="0"/>
    </xf>
    <xf numFmtId="0" fontId="23" fillId="0" borderId="0" xfId="1" applyNumberFormat="1" applyFont="1" applyFill="1" applyAlignment="1" applyProtection="1">
      <alignment horizontal="right" vertical="center"/>
    </xf>
    <xf numFmtId="0" fontId="46" fillId="0" borderId="32" xfId="0" applyFont="1" applyBorder="1" applyAlignment="1" applyProtection="1">
      <alignment vertical="center" wrapText="1"/>
      <protection locked="0"/>
    </xf>
    <xf numFmtId="0" fontId="33" fillId="0" borderId="32" xfId="0" applyFont="1" applyBorder="1" applyAlignment="1" applyProtection="1">
      <alignment vertical="center" wrapText="1"/>
      <protection locked="0"/>
    </xf>
    <xf numFmtId="38" fontId="35" fillId="0" borderId="0" xfId="1" applyFont="1" applyAlignment="1" applyProtection="1">
      <alignment horizontal="center" vertical="center"/>
      <protection locked="0"/>
    </xf>
    <xf numFmtId="176" fontId="44" fillId="0" borderId="0" xfId="1" applyNumberFormat="1" applyFont="1" applyAlignment="1" applyProtection="1">
      <alignment vertical="center"/>
      <protection locked="0"/>
    </xf>
    <xf numFmtId="38" fontId="22" fillId="0" borderId="0" xfId="1" applyFont="1" applyFill="1" applyAlignment="1" applyProtection="1">
      <alignment horizontal="left" vertical="center" indent="1"/>
      <protection locked="0"/>
    </xf>
    <xf numFmtId="38" fontId="42" fillId="0" borderId="0" xfId="1" applyFont="1" applyFill="1" applyAlignment="1" applyProtection="1">
      <alignment horizontal="center" vertical="center"/>
      <protection locked="0"/>
    </xf>
    <xf numFmtId="38" fontId="10" fillId="0" borderId="0" xfId="1" applyFont="1" applyFill="1" applyProtection="1">
      <alignment vertical="center"/>
      <protection locked="0"/>
    </xf>
    <xf numFmtId="38" fontId="10" fillId="0" borderId="0" xfId="1" applyFont="1" applyFill="1" applyAlignment="1" applyProtection="1">
      <alignment horizontal="right" vertical="center"/>
      <protection locked="0"/>
    </xf>
    <xf numFmtId="38" fontId="10" fillId="0" borderId="0" xfId="1" applyFont="1" applyFill="1" applyAlignment="1" applyProtection="1">
      <alignment horizontal="center" vertical="center"/>
      <protection locked="0"/>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center" vertical="center"/>
    </xf>
    <xf numFmtId="38" fontId="23" fillId="0" borderId="0" xfId="1" applyFont="1" applyFill="1" applyProtection="1">
      <alignment vertical="center"/>
    </xf>
    <xf numFmtId="38" fontId="2" fillId="0" borderId="0" xfId="1" applyFont="1" applyFill="1" applyProtection="1">
      <alignment vertical="center"/>
      <protection locked="0"/>
    </xf>
    <xf numFmtId="38" fontId="2" fillId="0" borderId="0" xfId="1" applyFont="1" applyFill="1" applyAlignment="1" applyProtection="1">
      <alignment horizontal="right" vertical="center"/>
      <protection locked="0"/>
    </xf>
    <xf numFmtId="38" fontId="2" fillId="0" borderId="0" xfId="1" applyFont="1" applyFill="1" applyAlignment="1" applyProtection="1">
      <alignment horizontal="center" vertical="center"/>
      <protection locked="0"/>
    </xf>
    <xf numFmtId="38" fontId="17" fillId="0" borderId="0" xfId="1" applyFont="1" applyFill="1" applyAlignment="1" applyProtection="1">
      <alignment horizontal="center" vertical="center"/>
      <protection locked="0"/>
    </xf>
    <xf numFmtId="38" fontId="20" fillId="0" borderId="0" xfId="1" applyFont="1" applyFill="1" applyProtection="1">
      <alignment vertical="center"/>
      <protection locked="0"/>
    </xf>
    <xf numFmtId="38" fontId="41" fillId="0" borderId="0" xfId="1" applyFont="1" applyFill="1" applyBorder="1" applyAlignment="1" applyProtection="1">
      <alignment horizontal="center" vertical="center"/>
      <protection locked="0"/>
    </xf>
    <xf numFmtId="38" fontId="22" fillId="0" borderId="0" xfId="1" applyFont="1" applyFill="1" applyProtection="1">
      <alignment vertical="center"/>
      <protection locked="0"/>
    </xf>
    <xf numFmtId="38" fontId="26" fillId="0" borderId="0" xfId="1" applyFont="1" applyFill="1" applyBorder="1" applyAlignment="1" applyProtection="1">
      <alignment horizontal="left" vertical="center" wrapText="1"/>
      <protection locked="0"/>
    </xf>
    <xf numFmtId="38" fontId="26" fillId="0" borderId="0" xfId="1" applyFont="1" applyFill="1" applyBorder="1" applyAlignment="1" applyProtection="1">
      <alignment horizontal="left" vertical="center"/>
      <protection locked="0"/>
    </xf>
    <xf numFmtId="38" fontId="33" fillId="0" borderId="30" xfId="1" applyFont="1" applyBorder="1" applyProtection="1">
      <alignment vertical="center"/>
      <protection locked="0"/>
    </xf>
    <xf numFmtId="38" fontId="33" fillId="0" borderId="41" xfId="1" applyFont="1" applyBorder="1" applyProtection="1">
      <alignment vertical="center"/>
      <protection locked="0"/>
    </xf>
    <xf numFmtId="38" fontId="26" fillId="0" borderId="26" xfId="1" applyFont="1" applyBorder="1" applyProtection="1">
      <alignment vertical="center"/>
      <protection locked="0"/>
    </xf>
    <xf numFmtId="38" fontId="26" fillId="0" borderId="31" xfId="1" applyFont="1" applyBorder="1" applyProtection="1">
      <alignment vertical="center"/>
      <protection locked="0"/>
    </xf>
    <xf numFmtId="38" fontId="50" fillId="0" borderId="0" xfId="1" applyFont="1" applyFill="1" applyProtection="1">
      <alignment vertical="center"/>
      <protection locked="0"/>
    </xf>
    <xf numFmtId="38" fontId="1" fillId="0" borderId="0" xfId="1" applyFont="1" applyAlignment="1" applyProtection="1">
      <alignment vertical="center"/>
      <protection locked="0"/>
    </xf>
    <xf numFmtId="38" fontId="43" fillId="0" borderId="0" xfId="1" applyFont="1" applyProtection="1">
      <alignment vertical="center"/>
      <protection locked="0"/>
    </xf>
    <xf numFmtId="0" fontId="46" fillId="0" borderId="0" xfId="0" applyFont="1" applyAlignment="1" applyProtection="1">
      <alignment vertical="center" wrapText="1"/>
      <protection locked="0"/>
    </xf>
    <xf numFmtId="0" fontId="17" fillId="0" borderId="0" xfId="0" applyFont="1" applyAlignment="1">
      <alignment horizontal="left" vertical="center"/>
    </xf>
    <xf numFmtId="38" fontId="37" fillId="0" borderId="0" xfId="1" applyFont="1" applyFill="1" applyBorder="1" applyAlignment="1" applyProtection="1">
      <alignment horizontal="left" vertical="center"/>
      <protection locked="0"/>
    </xf>
    <xf numFmtId="38" fontId="24" fillId="0" borderId="0" xfId="1" applyFont="1" applyFill="1" applyAlignment="1" applyProtection="1">
      <alignment horizontal="right" vertical="center"/>
      <protection locked="0"/>
    </xf>
    <xf numFmtId="0" fontId="38" fillId="0" borderId="0" xfId="0" applyFont="1" applyAlignment="1">
      <alignment vertical="center" wrapText="1"/>
    </xf>
    <xf numFmtId="0" fontId="52" fillId="0" borderId="0" xfId="0" applyFont="1">
      <alignment vertical="center"/>
    </xf>
    <xf numFmtId="0" fontId="53" fillId="0" borderId="0" xfId="0" applyFont="1">
      <alignment vertical="center"/>
    </xf>
    <xf numFmtId="38" fontId="54" fillId="0" borderId="0" xfId="1" applyFont="1" applyFill="1" applyAlignment="1" applyProtection="1">
      <alignment vertical="center"/>
      <protection locked="0"/>
    </xf>
    <xf numFmtId="38" fontId="55" fillId="0" borderId="45" xfId="1" applyFont="1" applyFill="1" applyBorder="1" applyAlignment="1" applyProtection="1">
      <alignment vertical="center" wrapText="1"/>
      <protection locked="0"/>
    </xf>
    <xf numFmtId="38" fontId="0" fillId="0" borderId="29" xfId="1" applyFont="1" applyBorder="1" applyProtection="1">
      <alignment vertical="center"/>
      <protection locked="0"/>
    </xf>
    <xf numFmtId="0" fontId="36" fillId="0" borderId="0" xfId="0" applyFont="1" applyAlignment="1">
      <alignment vertical="center" wrapText="1"/>
    </xf>
    <xf numFmtId="38" fontId="0" fillId="0" borderId="0" xfId="1" applyFont="1" applyFill="1" applyBorder="1" applyAlignment="1" applyProtection="1">
      <alignment horizontal="left" vertical="center"/>
      <protection locked="0"/>
    </xf>
    <xf numFmtId="38" fontId="26" fillId="0" borderId="0" xfId="1" applyFont="1" applyFill="1" applyBorder="1" applyAlignment="1" applyProtection="1">
      <alignment vertical="center"/>
      <protection locked="0"/>
    </xf>
    <xf numFmtId="38" fontId="26" fillId="0" borderId="0" xfId="1" applyFont="1" applyFill="1" applyBorder="1" applyAlignment="1" applyProtection="1">
      <alignment vertical="center" wrapText="1"/>
      <protection locked="0"/>
    </xf>
    <xf numFmtId="38" fontId="0" fillId="0" borderId="0" xfId="1" applyFont="1" applyBorder="1" applyAlignment="1" applyProtection="1">
      <alignment horizontal="left" vertical="center"/>
      <protection locked="0"/>
    </xf>
    <xf numFmtId="38" fontId="0" fillId="0" borderId="0" xfId="1" applyFont="1" applyAlignment="1" applyProtection="1">
      <alignment vertical="center"/>
      <protection locked="0"/>
    </xf>
    <xf numFmtId="38" fontId="56" fillId="3" borderId="1" xfId="1" applyFont="1" applyFill="1" applyBorder="1" applyAlignment="1" applyProtection="1">
      <alignment horizontal="center" vertical="center"/>
      <protection locked="0"/>
    </xf>
    <xf numFmtId="38" fontId="23" fillId="0" borderId="0" xfId="1" applyFont="1" applyFill="1" applyBorder="1" applyAlignment="1" applyProtection="1">
      <alignment horizontal="left" vertical="center"/>
      <protection locked="0"/>
    </xf>
    <xf numFmtId="38" fontId="57" fillId="0" borderId="0" xfId="1" applyFont="1" applyAlignment="1" applyProtection="1">
      <alignment horizontal="left" vertical="center" indent="1"/>
      <protection locked="0"/>
    </xf>
    <xf numFmtId="38" fontId="31" fillId="0" borderId="0" xfId="1" applyFont="1" applyAlignment="1" applyProtection="1">
      <alignment horizontal="left" vertical="center" indent="1"/>
      <protection locked="0"/>
    </xf>
    <xf numFmtId="38" fontId="31" fillId="0" borderId="0" xfId="1" applyFont="1" applyProtection="1">
      <alignment vertical="center"/>
      <protection locked="0"/>
    </xf>
    <xf numFmtId="38" fontId="33" fillId="0" borderId="0" xfId="1" applyFont="1" applyAlignment="1" applyProtection="1">
      <alignment horizontal="left" vertical="center" indent="1"/>
      <protection locked="0"/>
    </xf>
    <xf numFmtId="38" fontId="51" fillId="0" borderId="0" xfId="1" applyFont="1" applyProtection="1">
      <alignment vertical="center"/>
      <protection locked="0"/>
    </xf>
    <xf numFmtId="38" fontId="26" fillId="0" borderId="0" xfId="1" applyFont="1" applyAlignment="1" applyProtection="1">
      <alignment horizontal="left" vertical="center" indent="1"/>
      <protection locked="0"/>
    </xf>
    <xf numFmtId="38" fontId="28" fillId="0" borderId="0" xfId="1" applyFont="1" applyProtection="1">
      <alignment vertical="center"/>
      <protection locked="0"/>
    </xf>
    <xf numFmtId="38" fontId="23" fillId="0" borderId="0" xfId="1" applyFont="1" applyBorder="1" applyAlignment="1" applyProtection="1">
      <alignment horizontal="left" vertical="center" indent="1"/>
      <protection locked="0"/>
    </xf>
    <xf numFmtId="38" fontId="23" fillId="0" borderId="0" xfId="1" applyFont="1" applyBorder="1" applyProtection="1">
      <alignment vertical="center"/>
      <protection locked="0"/>
    </xf>
    <xf numFmtId="38" fontId="23" fillId="0" borderId="0" xfId="1" applyFont="1" applyAlignment="1" applyProtection="1">
      <alignment horizontal="left" vertical="center" indent="1"/>
      <protection locked="0"/>
    </xf>
    <xf numFmtId="38" fontId="23" fillId="0" borderId="0" xfId="1" applyFont="1" applyAlignment="1" applyProtection="1">
      <alignment vertical="center"/>
      <protection locked="0"/>
    </xf>
    <xf numFmtId="38" fontId="31" fillId="0" borderId="0" xfId="1" applyFont="1" applyFill="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26" fillId="0" borderId="0" xfId="0" applyFont="1" applyAlignment="1" applyProtection="1">
      <alignment horizontal="left" vertical="center"/>
      <protection locked="0"/>
    </xf>
    <xf numFmtId="38" fontId="48" fillId="0" borderId="0" xfId="1" applyFont="1" applyFill="1" applyAlignment="1" applyProtection="1">
      <alignment horizontal="center" vertical="center"/>
      <protection locked="0"/>
    </xf>
    <xf numFmtId="0" fontId="22" fillId="0" borderId="0" xfId="0" applyFont="1" applyProtection="1">
      <alignment vertical="center"/>
      <protection locked="0"/>
    </xf>
    <xf numFmtId="0" fontId="24" fillId="0" borderId="0" xfId="0" applyFont="1">
      <alignment vertical="center"/>
    </xf>
    <xf numFmtId="0" fontId="26" fillId="0" borderId="0" xfId="0" applyFont="1" applyProtection="1">
      <alignment vertical="center"/>
      <protection locked="0"/>
    </xf>
    <xf numFmtId="0" fontId="33" fillId="0" borderId="0" xfId="0" applyFont="1" applyProtection="1">
      <alignment vertical="center"/>
      <protection locked="0"/>
    </xf>
    <xf numFmtId="0" fontId="33" fillId="0" borderId="0" xfId="0" applyFont="1" applyAlignment="1" applyProtection="1">
      <alignment horizontal="left" vertical="center" indent="1"/>
      <protection locked="0"/>
    </xf>
    <xf numFmtId="0" fontId="24" fillId="0" borderId="0" xfId="0" applyFont="1" applyAlignment="1" applyProtection="1">
      <alignment horizontal="left" vertical="center"/>
      <protection locked="0"/>
    </xf>
    <xf numFmtId="0" fontId="25" fillId="0" borderId="0" xfId="0" applyFont="1" applyAlignment="1">
      <alignment horizontal="center" vertical="center"/>
    </xf>
    <xf numFmtId="0" fontId="24" fillId="0" borderId="0" xfId="0" applyFont="1" applyAlignment="1">
      <alignment horizontal="center" vertical="center"/>
    </xf>
    <xf numFmtId="0" fontId="22" fillId="0" borderId="0" xfId="0" applyFont="1">
      <alignment vertical="center"/>
    </xf>
    <xf numFmtId="0" fontId="24" fillId="0" borderId="0" xfId="0" applyFont="1" applyAlignment="1" applyProtection="1">
      <alignment horizontal="left" vertical="center" wrapText="1"/>
      <protection locked="0"/>
    </xf>
    <xf numFmtId="0" fontId="24" fillId="0" borderId="0" xfId="0" applyFont="1" applyAlignment="1" applyProtection="1">
      <alignment horizontal="center" vertical="center"/>
      <protection locked="0"/>
    </xf>
    <xf numFmtId="0" fontId="24" fillId="0" borderId="0" xfId="0" applyFont="1" applyProtection="1">
      <alignment vertical="center"/>
      <protection locked="0"/>
    </xf>
    <xf numFmtId="0" fontId="26" fillId="0" borderId="0" xfId="0" applyFont="1" applyAlignment="1" applyProtection="1">
      <alignment horizontal="center" vertical="center"/>
      <protection locked="0"/>
    </xf>
    <xf numFmtId="0" fontId="22" fillId="0" borderId="0" xfId="0" applyFont="1" applyAlignment="1" applyProtection="1">
      <alignment horizontal="left" vertical="center" wrapText="1" shrinkToFit="1"/>
      <protection locked="0"/>
    </xf>
    <xf numFmtId="0" fontId="22" fillId="0" borderId="0" xfId="0" applyFont="1" applyAlignment="1" applyProtection="1">
      <alignment vertical="center" shrinkToFit="1"/>
      <protection locked="0"/>
    </xf>
    <xf numFmtId="0" fontId="22" fillId="0" borderId="0" xfId="0" applyFont="1" applyAlignment="1" applyProtection="1">
      <alignment horizontal="left" vertical="center" shrinkToFit="1"/>
      <protection locked="0"/>
    </xf>
    <xf numFmtId="0" fontId="22" fillId="0" borderId="0" xfId="0" applyFont="1" applyAlignment="1" applyProtection="1">
      <alignment horizontal="left" vertical="center" indent="4"/>
      <protection locked="0"/>
    </xf>
    <xf numFmtId="0" fontId="26" fillId="0" borderId="0" xfId="0" applyFont="1" applyAlignment="1" applyProtection="1">
      <alignment horizontal="left" vertical="center" indent="2"/>
      <protection locked="0"/>
    </xf>
    <xf numFmtId="38" fontId="47" fillId="0" borderId="0" xfId="1" applyFont="1" applyFill="1" applyAlignment="1" applyProtection="1">
      <alignment horizontal="center" vertical="center"/>
      <protection locked="0"/>
    </xf>
    <xf numFmtId="49" fontId="26" fillId="0" borderId="0" xfId="1" applyNumberFormat="1" applyFont="1" applyFill="1" applyAlignment="1" applyProtection="1">
      <alignment horizontal="center" vertical="center"/>
      <protection locked="0"/>
    </xf>
    <xf numFmtId="0" fontId="26" fillId="0" borderId="2" xfId="0" applyFont="1" applyBorder="1" applyAlignment="1">
      <alignment horizontal="center" vertical="center" wrapText="1"/>
    </xf>
    <xf numFmtId="0" fontId="26" fillId="0" borderId="2"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176" fontId="26" fillId="0" borderId="5" xfId="0" applyNumberFormat="1" applyFont="1" applyBorder="1" applyAlignment="1">
      <alignment horizontal="right" vertical="center" wrapText="1"/>
    </xf>
    <xf numFmtId="176" fontId="26" fillId="0" borderId="11" xfId="0" applyNumberFormat="1" applyFont="1" applyBorder="1" applyAlignment="1" applyProtection="1">
      <alignment horizontal="right" vertical="center" wrapText="1"/>
      <protection locked="0"/>
    </xf>
    <xf numFmtId="176" fontId="26" fillId="0" borderId="27" xfId="0" applyNumberFormat="1" applyFont="1" applyBorder="1" applyAlignment="1" applyProtection="1">
      <alignment horizontal="right" vertical="center" wrapText="1"/>
      <protection locked="0"/>
    </xf>
    <xf numFmtId="181" fontId="26" fillId="0" borderId="11" xfId="0" applyNumberFormat="1" applyFont="1" applyBorder="1" applyAlignment="1">
      <alignment horizontal="right" vertical="center" wrapText="1"/>
    </xf>
    <xf numFmtId="176" fontId="26" fillId="0" borderId="11" xfId="0" applyNumberFormat="1" applyFont="1" applyBorder="1" applyAlignment="1">
      <alignment horizontal="right" vertical="center" wrapText="1"/>
    </xf>
    <xf numFmtId="176" fontId="26" fillId="0" borderId="28" xfId="0" applyNumberFormat="1" applyFont="1" applyBorder="1" applyAlignment="1">
      <alignment horizontal="right" vertical="center" wrapText="1"/>
    </xf>
    <xf numFmtId="176" fontId="26" fillId="0" borderId="37" xfId="0" applyNumberFormat="1" applyFont="1" applyBorder="1" applyAlignment="1">
      <alignment horizontal="right" vertical="center" wrapText="1"/>
    </xf>
    <xf numFmtId="178" fontId="26" fillId="0" borderId="11" xfId="0" applyNumberFormat="1" applyFont="1" applyBorder="1" applyAlignment="1">
      <alignment horizontal="right" vertical="center" wrapText="1"/>
    </xf>
    <xf numFmtId="179" fontId="26" fillId="0" borderId="11" xfId="0" applyNumberFormat="1" applyFont="1" applyBorder="1" applyAlignment="1">
      <alignment horizontal="right" vertical="center" wrapText="1"/>
    </xf>
    <xf numFmtId="180" fontId="26" fillId="0" borderId="14" xfId="0" applyNumberFormat="1" applyFont="1" applyBorder="1" applyAlignment="1" applyProtection="1">
      <alignment horizontal="right" vertical="center" wrapText="1"/>
      <protection locked="0"/>
    </xf>
    <xf numFmtId="0" fontId="23" fillId="0" borderId="16" xfId="0" applyFont="1" applyBorder="1" applyAlignment="1">
      <alignment horizontal="right" vertical="center" wrapText="1"/>
    </xf>
    <xf numFmtId="0" fontId="26" fillId="0" borderId="16" xfId="0" applyFont="1" applyBorder="1" applyAlignment="1" applyProtection="1">
      <alignment horizontal="right" vertical="center" wrapText="1"/>
      <protection locked="0"/>
    </xf>
    <xf numFmtId="176" fontId="26" fillId="0" borderId="16" xfId="0" applyNumberFormat="1" applyFont="1" applyBorder="1" applyAlignment="1">
      <alignment horizontal="right" vertical="center" wrapText="1"/>
    </xf>
    <xf numFmtId="176" fontId="26" fillId="0" borderId="38" xfId="0" applyNumberFormat="1" applyFont="1" applyBorder="1" applyAlignment="1">
      <alignment horizontal="right" vertical="center" wrapText="1"/>
    </xf>
    <xf numFmtId="0" fontId="23" fillId="0" borderId="14" xfId="0" applyFont="1" applyBorder="1" applyAlignment="1">
      <alignment horizontal="center" vertical="center" wrapText="1"/>
    </xf>
    <xf numFmtId="176" fontId="26" fillId="0" borderId="14" xfId="0" applyNumberFormat="1" applyFont="1" applyBorder="1" applyAlignment="1" applyProtection="1">
      <alignment horizontal="right" vertical="center" wrapText="1"/>
      <protection locked="0"/>
    </xf>
    <xf numFmtId="176" fontId="26" fillId="0" borderId="14" xfId="0" applyNumberFormat="1" applyFont="1" applyBorder="1" applyAlignment="1">
      <alignment horizontal="right" vertical="center" wrapText="1"/>
    </xf>
    <xf numFmtId="0" fontId="23" fillId="0" borderId="8" xfId="0" applyFont="1" applyBorder="1" applyAlignment="1">
      <alignment horizontal="center" vertical="center" wrapText="1"/>
    </xf>
    <xf numFmtId="176" fontId="26" fillId="0" borderId="8" xfId="0" applyNumberFormat="1" applyFont="1" applyBorder="1" applyAlignment="1" applyProtection="1">
      <alignment horizontal="right" vertical="center" wrapText="1"/>
      <protection locked="0"/>
    </xf>
    <xf numFmtId="176" fontId="26" fillId="0" borderId="8" xfId="0" applyNumberFormat="1" applyFont="1" applyBorder="1" applyAlignment="1">
      <alignment horizontal="right" vertical="center" wrapText="1"/>
    </xf>
    <xf numFmtId="176" fontId="26" fillId="0" borderId="39" xfId="0" applyNumberFormat="1" applyFont="1" applyBorder="1" applyAlignment="1">
      <alignment horizontal="right" vertical="center" wrapText="1"/>
    </xf>
    <xf numFmtId="0" fontId="23" fillId="0" borderId="33" xfId="0" applyFont="1" applyBorder="1" applyAlignment="1">
      <alignment horizontal="center" vertical="center" wrapText="1"/>
    </xf>
    <xf numFmtId="176" fontId="26" fillId="0" borderId="33" xfId="0" applyNumberFormat="1" applyFont="1" applyBorder="1" applyAlignment="1" applyProtection="1">
      <alignment horizontal="right" vertical="center" wrapText="1"/>
      <protection locked="0"/>
    </xf>
    <xf numFmtId="176" fontId="30" fillId="0" borderId="33" xfId="0" applyNumberFormat="1" applyFont="1" applyBorder="1" applyAlignment="1">
      <alignment horizontal="right" vertical="center" wrapText="1"/>
    </xf>
    <xf numFmtId="176" fontId="23" fillId="0" borderId="40" xfId="0" applyNumberFormat="1" applyFont="1" applyBorder="1" applyAlignment="1">
      <alignment horizontal="right" vertical="center" wrapText="1"/>
    </xf>
    <xf numFmtId="0" fontId="23" fillId="0" borderId="20" xfId="0" applyFont="1" applyBorder="1" applyAlignment="1">
      <alignment horizontal="center" vertical="center" wrapText="1"/>
    </xf>
    <xf numFmtId="0" fontId="23" fillId="0" borderId="20" xfId="0" applyFont="1" applyBorder="1" applyAlignment="1" applyProtection="1">
      <alignment horizontal="center" vertical="center" wrapText="1"/>
      <protection locked="0"/>
    </xf>
    <xf numFmtId="176" fontId="23" fillId="0" borderId="20" xfId="0" applyNumberFormat="1" applyFont="1" applyBorder="1" applyAlignment="1">
      <alignment horizontal="right" vertical="center" wrapText="1"/>
    </xf>
    <xf numFmtId="176" fontId="23" fillId="0" borderId="36" xfId="0" applyNumberFormat="1" applyFont="1" applyBorder="1" applyAlignment="1">
      <alignment horizontal="right" vertical="center" wrapText="1"/>
    </xf>
    <xf numFmtId="38" fontId="22" fillId="0" borderId="0" xfId="1" applyFont="1" applyFill="1" applyAlignment="1" applyProtection="1">
      <alignment vertical="center"/>
      <protection locked="0"/>
    </xf>
    <xf numFmtId="38" fontId="22" fillId="0" borderId="0" xfId="1" applyFont="1" applyFill="1" applyAlignment="1" applyProtection="1">
      <alignment horizontal="center" vertical="center"/>
      <protection locked="0"/>
    </xf>
    <xf numFmtId="0" fontId="7" fillId="0" borderId="26" xfId="0" applyFont="1" applyBorder="1" applyProtection="1">
      <alignment vertical="center"/>
      <protection locked="0"/>
    </xf>
    <xf numFmtId="176" fontId="23" fillId="0" borderId="0" xfId="1" applyNumberFormat="1" applyFont="1" applyFill="1" applyProtection="1">
      <alignment vertical="center"/>
      <protection locked="0"/>
    </xf>
    <xf numFmtId="38" fontId="28" fillId="4" borderId="27" xfId="1" applyFont="1" applyFill="1" applyBorder="1" applyProtection="1">
      <alignment vertical="center"/>
      <protection locked="0"/>
    </xf>
    <xf numFmtId="38" fontId="26" fillId="4" borderId="27" xfId="1" applyFont="1" applyFill="1" applyBorder="1" applyProtection="1">
      <alignment vertical="center"/>
      <protection locked="0"/>
    </xf>
    <xf numFmtId="38" fontId="26" fillId="4" borderId="28" xfId="1" applyFont="1" applyFill="1" applyBorder="1" applyAlignment="1" applyProtection="1">
      <alignment vertical="center"/>
      <protection locked="0"/>
    </xf>
    <xf numFmtId="38" fontId="26" fillId="4" borderId="28" xfId="1" applyFont="1" applyFill="1" applyBorder="1" applyAlignment="1" applyProtection="1">
      <alignment horizontal="left" vertical="center"/>
      <protection locked="0"/>
    </xf>
    <xf numFmtId="38" fontId="26" fillId="4" borderId="28" xfId="1" applyFont="1" applyFill="1" applyBorder="1" applyProtection="1">
      <alignment vertical="center"/>
      <protection locked="0"/>
    </xf>
    <xf numFmtId="38" fontId="26" fillId="4" borderId="39" xfId="1" applyFont="1" applyFill="1" applyBorder="1" applyProtection="1">
      <alignment vertical="center"/>
      <protection locked="0"/>
    </xf>
    <xf numFmtId="38" fontId="26" fillId="4" borderId="39" xfId="1" applyFont="1" applyFill="1" applyBorder="1" applyAlignment="1" applyProtection="1">
      <alignment vertical="center"/>
      <protection locked="0"/>
    </xf>
    <xf numFmtId="38" fontId="26" fillId="4" borderId="38" xfId="1" applyFont="1" applyFill="1" applyBorder="1" applyProtection="1">
      <alignment vertical="center"/>
      <protection locked="0"/>
    </xf>
    <xf numFmtId="38" fontId="26" fillId="4" borderId="38" xfId="1" applyFont="1" applyFill="1" applyBorder="1" applyAlignment="1" applyProtection="1">
      <alignment vertical="center"/>
      <protection locked="0"/>
    </xf>
    <xf numFmtId="38" fontId="26" fillId="4" borderId="37" xfId="1" applyFont="1" applyFill="1" applyBorder="1" applyProtection="1">
      <alignment vertical="center"/>
      <protection locked="0"/>
    </xf>
    <xf numFmtId="38" fontId="26" fillId="4" borderId="27" xfId="1" applyFont="1" applyFill="1" applyBorder="1" applyAlignment="1" applyProtection="1">
      <alignment horizontal="right"/>
      <protection locked="0"/>
    </xf>
    <xf numFmtId="38" fontId="26" fillId="4" borderId="28" xfId="1" applyFont="1" applyFill="1" applyBorder="1" applyAlignment="1" applyProtection="1">
      <alignment horizontal="center" vertical="center"/>
      <protection locked="0"/>
    </xf>
    <xf numFmtId="38" fontId="26" fillId="4" borderId="38" xfId="1" applyFont="1" applyFill="1" applyBorder="1" applyAlignment="1" applyProtection="1">
      <alignment vertical="center" wrapText="1"/>
      <protection locked="0"/>
    </xf>
    <xf numFmtId="38" fontId="26" fillId="4" borderId="38" xfId="1" applyFont="1" applyFill="1" applyBorder="1" applyAlignment="1" applyProtection="1">
      <alignment vertical="top"/>
      <protection locked="0"/>
    </xf>
    <xf numFmtId="38" fontId="36" fillId="0" borderId="0" xfId="1" applyFont="1" applyAlignment="1" applyProtection="1">
      <alignment horizontal="left" vertical="center" indent="3"/>
      <protection locked="0"/>
    </xf>
    <xf numFmtId="38" fontId="31" fillId="0" borderId="0" xfId="1" applyFont="1" applyFill="1" applyAlignment="1" applyProtection="1">
      <alignment vertical="center"/>
    </xf>
    <xf numFmtId="0" fontId="22" fillId="0" borderId="0" xfId="0" applyFont="1" applyAlignment="1" applyProtection="1">
      <alignment horizontal="lef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183" fontId="0" fillId="2" borderId="1" xfId="1" applyNumberFormat="1" applyFont="1" applyFill="1" applyBorder="1" applyAlignment="1" applyProtection="1">
      <alignment horizontal="right" vertical="center"/>
      <protection locked="0"/>
    </xf>
    <xf numFmtId="38" fontId="0" fillId="0" borderId="0" xfId="1" applyFont="1" applyFill="1" applyBorder="1" applyProtection="1">
      <alignment vertical="center"/>
      <protection locked="0"/>
    </xf>
    <xf numFmtId="38" fontId="0" fillId="0" borderId="32" xfId="1" applyFont="1" applyFill="1" applyBorder="1" applyProtection="1">
      <alignment vertical="center"/>
      <protection locked="0"/>
    </xf>
    <xf numFmtId="38" fontId="17" fillId="5" borderId="1" xfId="1" applyFont="1" applyFill="1" applyBorder="1" applyProtection="1">
      <alignment vertical="center"/>
      <protection locked="0"/>
    </xf>
    <xf numFmtId="38" fontId="0" fillId="5" borderId="1" xfId="1" applyFont="1" applyFill="1" applyBorder="1" applyProtection="1">
      <alignment vertical="center"/>
      <protection locked="0"/>
    </xf>
    <xf numFmtId="38" fontId="10" fillId="0" borderId="0" xfId="1" applyFont="1" applyFill="1" applyBorder="1" applyProtection="1">
      <alignment vertical="center"/>
      <protection locked="0"/>
    </xf>
    <xf numFmtId="38" fontId="2" fillId="0" borderId="0" xfId="1" applyFont="1" applyFill="1" applyBorder="1" applyProtection="1">
      <alignment vertical="center"/>
      <protection locked="0"/>
    </xf>
    <xf numFmtId="38" fontId="58" fillId="0" borderId="0" xfId="1" applyFont="1" applyFill="1" applyAlignment="1" applyProtection="1">
      <alignment horizontal="left" vertical="center"/>
      <protection locked="0"/>
    </xf>
    <xf numFmtId="38" fontId="0" fillId="0" borderId="0" xfId="1" applyFont="1" applyAlignment="1" applyProtection="1">
      <alignment horizontal="left" vertical="center" indent="1"/>
      <protection locked="0"/>
    </xf>
    <xf numFmtId="0" fontId="26" fillId="0" borderId="0" xfId="0" applyFont="1" applyAlignment="1" applyProtection="1">
      <alignment horizontal="right" vertical="center"/>
      <protection locked="0"/>
    </xf>
    <xf numFmtId="38" fontId="59" fillId="0" borderId="0" xfId="1" applyFont="1" applyFill="1" applyProtection="1">
      <alignment vertical="center"/>
      <protection locked="0"/>
    </xf>
    <xf numFmtId="38" fontId="35" fillId="0" borderId="0" xfId="1" applyFont="1" applyFill="1" applyBorder="1" applyAlignment="1" applyProtection="1">
      <alignment horizontal="left" vertical="center"/>
      <protection locked="0"/>
    </xf>
    <xf numFmtId="177" fontId="26" fillId="0" borderId="11" xfId="0" applyNumberFormat="1" applyFont="1" applyBorder="1" applyAlignment="1" applyProtection="1">
      <alignment horizontal="right" vertical="center" wrapText="1"/>
      <protection locked="0"/>
    </xf>
    <xf numFmtId="0" fontId="46" fillId="6" borderId="3" xfId="0" applyFont="1" applyFill="1" applyBorder="1" applyAlignment="1" applyProtection="1">
      <alignment horizontal="center" vertical="center" wrapText="1"/>
      <protection locked="0"/>
    </xf>
    <xf numFmtId="0" fontId="22" fillId="0" borderId="0" xfId="0" applyFont="1" applyAlignment="1" applyProtection="1">
      <alignment horizontal="center" vertical="center"/>
      <protection locked="0"/>
    </xf>
    <xf numFmtId="38" fontId="14" fillId="0" borderId="0" xfId="1" applyFont="1" applyFill="1" applyAlignment="1" applyProtection="1">
      <alignment horizontal="center" vertical="center"/>
      <protection locked="0"/>
    </xf>
    <xf numFmtId="186" fontId="22" fillId="0" borderId="0" xfId="0" applyNumberFormat="1" applyFont="1">
      <alignment vertical="center"/>
    </xf>
    <xf numFmtId="38" fontId="65" fillId="0" borderId="0" xfId="1" applyFont="1" applyFill="1" applyBorder="1" applyAlignment="1" applyProtection="1">
      <alignment vertical="center"/>
      <protection locked="0"/>
    </xf>
    <xf numFmtId="38" fontId="62" fillId="0" borderId="0" xfId="1" applyFont="1" applyAlignment="1" applyProtection="1">
      <alignment vertical="top"/>
      <protection locked="0"/>
    </xf>
    <xf numFmtId="38" fontId="45" fillId="0" borderId="0" xfId="1" applyFont="1" applyFill="1" applyBorder="1" applyAlignment="1" applyProtection="1">
      <alignment vertical="center"/>
      <protection locked="0"/>
    </xf>
    <xf numFmtId="38" fontId="66" fillId="0" borderId="0" xfId="1" applyFont="1" applyProtection="1">
      <alignment vertical="center"/>
      <protection locked="0"/>
    </xf>
    <xf numFmtId="38" fontId="70" fillId="0" borderId="0" xfId="1" applyFont="1" applyProtection="1">
      <alignment vertical="center"/>
      <protection locked="0"/>
    </xf>
    <xf numFmtId="38" fontId="36" fillId="0" borderId="0" xfId="1" applyFont="1" applyFill="1" applyBorder="1" applyAlignment="1" applyProtection="1">
      <alignment horizontal="left" vertical="center" wrapText="1"/>
      <protection locked="0"/>
    </xf>
    <xf numFmtId="38" fontId="35" fillId="0" borderId="0" xfId="1" applyFont="1" applyBorder="1" applyAlignment="1" applyProtection="1">
      <alignment horizontal="center" vertical="center"/>
      <protection locked="0"/>
    </xf>
    <xf numFmtId="38" fontId="51" fillId="0" borderId="0" xfId="1" applyFont="1" applyBorder="1" applyAlignment="1" applyProtection="1">
      <alignment horizontal="left" vertical="center" wrapText="1"/>
      <protection locked="0"/>
    </xf>
    <xf numFmtId="38" fontId="51" fillId="0" borderId="0" xfId="1" applyFont="1" applyBorder="1" applyAlignment="1" applyProtection="1">
      <alignment horizontal="left" vertical="center"/>
      <protection locked="0"/>
    </xf>
    <xf numFmtId="0" fontId="46" fillId="0" borderId="0" xfId="0" applyFont="1" applyAlignment="1" applyProtection="1">
      <alignment horizontal="left" vertical="center"/>
      <protection locked="0"/>
    </xf>
    <xf numFmtId="38" fontId="35" fillId="0" borderId="0" xfId="1" applyFont="1" applyFill="1" applyBorder="1" applyAlignment="1" applyProtection="1">
      <alignment horizontal="center" vertical="center" wrapText="1"/>
      <protection locked="0"/>
    </xf>
    <xf numFmtId="38" fontId="0" fillId="0" borderId="0" xfId="1" applyFont="1" applyFill="1" applyBorder="1" applyAlignment="1" applyProtection="1">
      <alignment horizontal="center" vertical="center"/>
      <protection locked="0"/>
    </xf>
    <xf numFmtId="38" fontId="0" fillId="5" borderId="1" xfId="1" applyFont="1" applyFill="1" applyBorder="1" applyAlignment="1" applyProtection="1">
      <alignment horizontal="right" vertical="center"/>
      <protection locked="0"/>
    </xf>
    <xf numFmtId="180" fontId="26" fillId="0" borderId="5" xfId="0" applyNumberFormat="1" applyFont="1" applyBorder="1" applyAlignment="1">
      <alignment horizontal="right" vertical="center" wrapText="1"/>
    </xf>
    <xf numFmtId="38" fontId="43" fillId="0" borderId="0" xfId="1" applyFont="1" applyAlignment="1" applyProtection="1">
      <alignment horizontal="left" vertical="center"/>
      <protection locked="0"/>
    </xf>
    <xf numFmtId="38" fontId="32" fillId="0" borderId="0" xfId="1" applyFont="1" applyAlignment="1" applyProtection="1">
      <alignment horizontal="left" vertical="center"/>
      <protection locked="0"/>
    </xf>
    <xf numFmtId="38" fontId="71" fillId="0" borderId="0" xfId="1" applyFont="1" applyAlignment="1" applyProtection="1">
      <alignment horizontal="left" vertical="center"/>
      <protection locked="0"/>
    </xf>
    <xf numFmtId="38" fontId="72" fillId="0" borderId="0" xfId="1" applyFont="1" applyAlignment="1" applyProtection="1">
      <alignment horizontal="center" vertical="center"/>
    </xf>
    <xf numFmtId="0" fontId="5" fillId="0" borderId="29" xfId="0" applyFont="1" applyBorder="1" applyAlignment="1" applyProtection="1">
      <alignment vertical="top" wrapText="1"/>
      <protection locked="0"/>
    </xf>
    <xf numFmtId="0" fontId="33" fillId="0" borderId="0" xfId="0" applyFont="1" applyAlignment="1" applyProtection="1">
      <alignment vertical="top" wrapText="1"/>
      <protection locked="0"/>
    </xf>
    <xf numFmtId="0" fontId="46" fillId="0" borderId="0" xfId="0" applyFont="1" applyProtection="1">
      <alignment vertical="center"/>
      <protection locked="0"/>
    </xf>
    <xf numFmtId="185" fontId="26" fillId="0" borderId="11" xfId="0" applyNumberFormat="1" applyFont="1" applyBorder="1" applyAlignment="1" applyProtection="1">
      <alignment horizontal="right" vertical="center" wrapText="1"/>
      <protection locked="0"/>
    </xf>
    <xf numFmtId="38" fontId="22" fillId="8" borderId="0" xfId="1" applyFont="1" applyFill="1" applyAlignment="1" applyProtection="1">
      <alignment horizontal="center" vertical="center"/>
      <protection locked="0"/>
    </xf>
    <xf numFmtId="186" fontId="22" fillId="5" borderId="0" xfId="0" applyNumberFormat="1" applyFont="1" applyFill="1">
      <alignment vertical="center"/>
    </xf>
    <xf numFmtId="49" fontId="26" fillId="7" borderId="0" xfId="1" applyNumberFormat="1" applyFont="1" applyFill="1" applyAlignment="1" applyProtection="1">
      <alignment horizontal="center" vertical="center"/>
      <protection locked="0"/>
    </xf>
    <xf numFmtId="180" fontId="26" fillId="7" borderId="14" xfId="0" applyNumberFormat="1" applyFont="1" applyFill="1" applyBorder="1" applyAlignment="1" applyProtection="1">
      <alignment horizontal="right" vertical="center" wrapText="1"/>
      <protection locked="0"/>
    </xf>
    <xf numFmtId="177" fontId="26" fillId="9" borderId="11" xfId="0" applyNumberFormat="1" applyFont="1" applyFill="1" applyBorder="1" applyAlignment="1" applyProtection="1">
      <alignment horizontal="right" vertical="center" wrapText="1"/>
      <protection locked="0"/>
    </xf>
    <xf numFmtId="185" fontId="26" fillId="9" borderId="11" xfId="0" applyNumberFormat="1" applyFont="1" applyFill="1" applyBorder="1" applyAlignment="1" applyProtection="1">
      <alignment horizontal="right" vertical="center" wrapText="1"/>
      <protection locked="0"/>
    </xf>
    <xf numFmtId="176" fontId="26" fillId="9" borderId="14" xfId="0" applyNumberFormat="1" applyFont="1" applyFill="1" applyBorder="1" applyAlignment="1" applyProtection="1">
      <alignment horizontal="right" vertical="center" wrapText="1"/>
      <protection locked="0"/>
    </xf>
    <xf numFmtId="176" fontId="26" fillId="9" borderId="8" xfId="0" applyNumberFormat="1" applyFont="1" applyFill="1" applyBorder="1" applyAlignment="1" applyProtection="1">
      <alignment horizontal="right" vertical="center" wrapText="1"/>
      <protection locked="0"/>
    </xf>
    <xf numFmtId="176" fontId="26" fillId="9" borderId="33" xfId="0" applyNumberFormat="1" applyFont="1" applyFill="1" applyBorder="1" applyAlignment="1" applyProtection="1">
      <alignment horizontal="right" vertical="center" wrapText="1"/>
      <protection locked="0"/>
    </xf>
    <xf numFmtId="180" fontId="26" fillId="7" borderId="5" xfId="0" applyNumberFormat="1" applyFont="1" applyFill="1" applyBorder="1" applyAlignment="1">
      <alignment horizontal="right" vertical="center" wrapText="1"/>
    </xf>
    <xf numFmtId="0" fontId="24" fillId="0" borderId="0" xfId="0" applyFont="1" applyAlignment="1">
      <alignment horizontal="left" vertical="center" wrapText="1"/>
    </xf>
    <xf numFmtId="184" fontId="22" fillId="0" borderId="0" xfId="0" quotePrefix="1" applyNumberFormat="1" applyFont="1" applyAlignment="1" applyProtection="1">
      <alignment horizontal="right" vertical="center"/>
      <protection locked="0"/>
    </xf>
    <xf numFmtId="38" fontId="22" fillId="0" borderId="0" xfId="1" applyFont="1" applyFill="1" applyAlignment="1" applyProtection="1">
      <alignment horizontal="left" vertical="center" indent="1"/>
      <protection locked="0"/>
    </xf>
    <xf numFmtId="38" fontId="22" fillId="0" borderId="0" xfId="1" applyFont="1" applyFill="1" applyAlignment="1" applyProtection="1">
      <alignment horizontal="left" vertical="center"/>
      <protection locked="0"/>
    </xf>
    <xf numFmtId="0" fontId="24" fillId="0" borderId="0" xfId="0" applyFont="1" applyAlignment="1" applyProtection="1">
      <alignment horizontal="center" vertical="center"/>
      <protection locked="0"/>
    </xf>
    <xf numFmtId="38" fontId="22" fillId="0" borderId="0" xfId="0" applyNumberFormat="1" applyFont="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0" xfId="0" applyFont="1" applyAlignment="1" applyProtection="1">
      <alignment horizontal="left" vertical="center" wrapText="1"/>
      <protection locked="0"/>
    </xf>
    <xf numFmtId="38" fontId="36" fillId="0" borderId="0" xfId="1" applyFont="1" applyFill="1" applyBorder="1" applyAlignment="1" applyProtection="1">
      <alignment horizontal="left" vertical="center" wrapText="1"/>
      <protection locked="0"/>
    </xf>
    <xf numFmtId="0" fontId="26" fillId="0" borderId="0" xfId="0" applyFont="1" applyAlignment="1" applyProtection="1">
      <alignment horizontal="center" vertical="center"/>
      <protection locked="0"/>
    </xf>
    <xf numFmtId="0" fontId="22" fillId="0" borderId="0" xfId="0" applyFont="1" applyAlignment="1" applyProtection="1">
      <alignment horizontal="left" vertical="center" wrapText="1" shrinkToFit="1"/>
      <protection locked="0"/>
    </xf>
    <xf numFmtId="38" fontId="26" fillId="0" borderId="0" xfId="1" applyFont="1" applyFill="1" applyBorder="1" applyAlignment="1" applyProtection="1">
      <alignment horizontal="left" vertical="center" wrapText="1"/>
      <protection locked="0"/>
    </xf>
    <xf numFmtId="38" fontId="26" fillId="0" borderId="0" xfId="1" applyFont="1" applyFill="1" applyBorder="1" applyAlignment="1" applyProtection="1">
      <alignment horizontal="left" vertical="center"/>
      <protection locked="0"/>
    </xf>
    <xf numFmtId="38" fontId="67" fillId="2" borderId="44" xfId="1" applyFont="1" applyFill="1" applyBorder="1" applyAlignment="1" applyProtection="1">
      <alignment horizontal="left" vertical="center" wrapText="1"/>
      <protection locked="0"/>
    </xf>
    <xf numFmtId="38" fontId="55" fillId="2" borderId="45" xfId="1" applyFont="1" applyFill="1" applyBorder="1" applyAlignment="1" applyProtection="1">
      <alignment horizontal="left" vertical="center" wrapText="1"/>
      <protection locked="0"/>
    </xf>
    <xf numFmtId="38" fontId="55" fillId="2" borderId="46" xfId="1" applyFont="1" applyFill="1" applyBorder="1" applyAlignment="1" applyProtection="1">
      <alignment horizontal="left" vertical="center" wrapText="1"/>
      <protection locked="0"/>
    </xf>
    <xf numFmtId="38" fontId="55" fillId="2" borderId="47" xfId="1" applyFont="1" applyFill="1" applyBorder="1" applyAlignment="1" applyProtection="1">
      <alignment horizontal="left" vertical="center" wrapText="1"/>
      <protection locked="0"/>
    </xf>
    <xf numFmtId="38" fontId="55" fillId="2" borderId="0" xfId="1" applyFont="1" applyFill="1" applyBorder="1" applyAlignment="1" applyProtection="1">
      <alignment horizontal="left" vertical="center" wrapText="1"/>
      <protection locked="0"/>
    </xf>
    <xf numFmtId="38" fontId="55" fillId="2" borderId="48" xfId="1" applyFont="1" applyFill="1" applyBorder="1" applyAlignment="1" applyProtection="1">
      <alignment horizontal="left" vertical="center" wrapText="1"/>
      <protection locked="0"/>
    </xf>
    <xf numFmtId="38" fontId="22" fillId="0" borderId="0" xfId="1" applyFont="1" applyFill="1" applyBorder="1" applyAlignment="1" applyProtection="1">
      <alignment horizontal="left" vertical="center" wrapText="1"/>
      <protection locked="0"/>
    </xf>
    <xf numFmtId="38" fontId="22" fillId="0" borderId="0" xfId="1" applyFont="1" applyFill="1" applyBorder="1" applyAlignment="1" applyProtection="1">
      <alignment horizontal="left" vertical="center"/>
      <protection locked="0"/>
    </xf>
    <xf numFmtId="176" fontId="23" fillId="0" borderId="11" xfId="0" applyNumberFormat="1" applyFont="1" applyBorder="1" applyAlignment="1">
      <alignment horizontal="right" vertical="center" wrapText="1"/>
    </xf>
    <xf numFmtId="176" fontId="23" fillId="0" borderId="12" xfId="0" applyNumberFormat="1" applyFont="1" applyBorder="1" applyAlignment="1">
      <alignment horizontal="right" vertical="center" wrapText="1"/>
    </xf>
    <xf numFmtId="0" fontId="26" fillId="0" borderId="11" xfId="0" applyFont="1" applyBorder="1" applyAlignment="1">
      <alignment horizontal="left" vertical="center" shrinkToFit="1"/>
    </xf>
    <xf numFmtId="0" fontId="26" fillId="0" borderId="13" xfId="0" applyFont="1" applyBorder="1" applyAlignment="1">
      <alignment horizontal="left" vertical="center" shrinkToFit="1"/>
    </xf>
    <xf numFmtId="0" fontId="26" fillId="0" borderId="12" xfId="0" applyFont="1" applyBorder="1" applyAlignment="1">
      <alignment horizontal="left"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176" fontId="23" fillId="0" borderId="8" xfId="0" applyNumberFormat="1" applyFont="1" applyBorder="1" applyAlignment="1">
      <alignment horizontal="right" vertical="center" wrapText="1"/>
    </xf>
    <xf numFmtId="176" fontId="23" fillId="0" borderId="10" xfId="0" applyNumberFormat="1" applyFont="1" applyBorder="1" applyAlignment="1">
      <alignment horizontal="right" vertical="center" wrapText="1"/>
    </xf>
    <xf numFmtId="176" fontId="23" fillId="0" borderId="5" xfId="0" applyNumberFormat="1" applyFont="1" applyBorder="1" applyAlignment="1" applyProtection="1">
      <alignment horizontal="right" vertical="center"/>
      <protection locked="0"/>
    </xf>
    <xf numFmtId="176" fontId="23" fillId="0" borderId="7" xfId="0" applyNumberFormat="1" applyFont="1" applyBorder="1" applyAlignment="1" applyProtection="1">
      <alignment horizontal="right" vertical="center"/>
      <protection locked="0"/>
    </xf>
    <xf numFmtId="0" fontId="26" fillId="0" borderId="2"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26" fillId="0" borderId="13" xfId="0" applyFont="1" applyBorder="1" applyAlignment="1">
      <alignment horizontal="left" vertical="center" wrapText="1"/>
    </xf>
    <xf numFmtId="0" fontId="26" fillId="0" borderId="12" xfId="0" applyFont="1" applyBorder="1" applyAlignment="1">
      <alignment horizontal="left" vertical="center" wrapText="1"/>
    </xf>
    <xf numFmtId="0" fontId="26" fillId="0" borderId="14" xfId="0" applyFont="1" applyBorder="1" applyAlignment="1">
      <alignment horizontal="left" vertical="center" wrapText="1"/>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38" fontId="35" fillId="0" borderId="0" xfId="1" applyFont="1" applyAlignment="1" applyProtection="1">
      <alignment horizontal="center" vertical="center"/>
      <protection locked="0"/>
    </xf>
    <xf numFmtId="38" fontId="35" fillId="0" borderId="0" xfId="1" applyFont="1" applyFill="1" applyBorder="1" applyAlignment="1" applyProtection="1">
      <alignment horizontal="left" vertical="center" wrapText="1"/>
      <protection locked="0"/>
    </xf>
    <xf numFmtId="38" fontId="35" fillId="0" borderId="0" xfId="1" applyFont="1" applyFill="1" applyBorder="1" applyAlignment="1" applyProtection="1">
      <alignment horizontal="left" vertical="center"/>
      <protection locked="0"/>
    </xf>
    <xf numFmtId="0" fontId="26" fillId="0" borderId="29" xfId="0" applyFont="1" applyBorder="1" applyAlignment="1">
      <alignment horizontal="left" vertical="center" wrapText="1"/>
    </xf>
    <xf numFmtId="0" fontId="26" fillId="0" borderId="0" xfId="0" applyFont="1" applyAlignment="1">
      <alignment horizontal="left" vertical="center" wrapText="1"/>
    </xf>
    <xf numFmtId="0" fontId="26" fillId="0" borderId="32" xfId="0" applyFont="1" applyBorder="1" applyAlignment="1">
      <alignment horizontal="left" vertical="center" wrapText="1"/>
    </xf>
    <xf numFmtId="176" fontId="23" fillId="0" borderId="55" xfId="0" applyNumberFormat="1" applyFont="1" applyBorder="1" applyAlignment="1">
      <alignment horizontal="right" vertical="center" wrapText="1"/>
    </xf>
    <xf numFmtId="176" fontId="23" fillId="0" borderId="56" xfId="0" applyNumberFormat="1" applyFont="1" applyBorder="1" applyAlignment="1">
      <alignment horizontal="righ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35" xfId="0" applyFont="1" applyBorder="1" applyAlignment="1">
      <alignment horizontal="left" vertical="center" wrapText="1"/>
    </xf>
    <xf numFmtId="0" fontId="17" fillId="0" borderId="0" xfId="0" applyFont="1" applyAlignment="1">
      <alignment horizontal="left" vertical="center"/>
    </xf>
    <xf numFmtId="176" fontId="23" fillId="0" borderId="20" xfId="0" applyNumberFormat="1" applyFont="1" applyBorder="1" applyAlignment="1">
      <alignment horizontal="right" vertical="center" wrapText="1"/>
    </xf>
    <xf numFmtId="176" fontId="23" fillId="0" borderId="22" xfId="0" applyNumberFormat="1" applyFont="1" applyBorder="1" applyAlignment="1">
      <alignment horizontal="right" vertical="center" wrapText="1"/>
    </xf>
    <xf numFmtId="176" fontId="23" fillId="0" borderId="33" xfId="0" applyNumberFormat="1" applyFont="1" applyBorder="1" applyAlignment="1">
      <alignment horizontal="right" vertical="center" wrapText="1"/>
    </xf>
    <xf numFmtId="176" fontId="23" fillId="0" borderId="35" xfId="0" applyNumberFormat="1" applyFont="1" applyBorder="1" applyAlignment="1">
      <alignment horizontal="right"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38" fontId="0" fillId="2" borderId="30" xfId="1" applyFont="1" applyFill="1" applyBorder="1" applyAlignment="1" applyProtection="1">
      <alignment horizontal="center" vertical="center"/>
      <protection locked="0"/>
    </xf>
    <xf numFmtId="38" fontId="0" fillId="2" borderId="31" xfId="1" applyFont="1" applyFill="1" applyBorder="1" applyAlignment="1" applyProtection="1">
      <alignment horizontal="center" vertical="center"/>
      <protection locked="0"/>
    </xf>
    <xf numFmtId="38" fontId="0" fillId="2" borderId="23" xfId="1" applyFont="1" applyFill="1" applyBorder="1" applyAlignment="1" applyProtection="1">
      <alignment horizontal="center" vertical="center"/>
      <protection locked="0"/>
    </xf>
    <xf numFmtId="38" fontId="0" fillId="2" borderId="25" xfId="1"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176" fontId="23" fillId="0" borderId="16" xfId="0" applyNumberFormat="1" applyFont="1" applyBorder="1" applyAlignment="1">
      <alignment horizontal="right" vertical="center" wrapText="1"/>
    </xf>
    <xf numFmtId="176" fontId="23" fillId="0" borderId="18" xfId="0" applyNumberFormat="1" applyFont="1" applyBorder="1" applyAlignment="1">
      <alignment horizontal="right" vertical="center" wrapText="1"/>
    </xf>
    <xf numFmtId="38" fontId="0" fillId="2" borderId="2"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38" fontId="0" fillId="2" borderId="52" xfId="1" applyFont="1" applyFill="1" applyBorder="1" applyAlignment="1" applyProtection="1">
      <alignment horizontal="center" vertical="center"/>
      <protection locked="0"/>
    </xf>
    <xf numFmtId="38" fontId="0" fillId="2" borderId="53" xfId="1" applyFont="1" applyFill="1" applyBorder="1" applyAlignment="1" applyProtection="1">
      <alignment horizontal="center" vertical="center"/>
      <protection locked="0"/>
    </xf>
    <xf numFmtId="38" fontId="0" fillId="2" borderId="54" xfId="1" applyFont="1" applyFill="1" applyBorder="1" applyAlignment="1" applyProtection="1">
      <alignment horizontal="center" vertical="center"/>
      <protection locked="0"/>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38" fontId="0" fillId="0" borderId="0" xfId="1" applyFont="1" applyFill="1" applyBorder="1" applyAlignment="1" applyProtection="1">
      <alignment horizontal="center" vertical="center"/>
      <protection locked="0"/>
    </xf>
    <xf numFmtId="38" fontId="35" fillId="0" borderId="0" xfId="1" applyFont="1" applyBorder="1" applyAlignment="1" applyProtection="1">
      <alignment horizontal="center" vertical="center"/>
      <protection locked="0"/>
    </xf>
    <xf numFmtId="0" fontId="5" fillId="0" borderId="30"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46" fillId="0" borderId="2" xfId="0" applyFont="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5" fillId="0" borderId="60"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61" xfId="0" applyFont="1" applyBorder="1" applyAlignment="1" applyProtection="1">
      <alignment horizontal="left" vertical="center" wrapText="1"/>
      <protection locked="0"/>
    </xf>
    <xf numFmtId="38" fontId="37" fillId="0" borderId="0" xfId="1" applyFont="1" applyFill="1" applyBorder="1" applyAlignment="1" applyProtection="1">
      <alignment horizontal="left" vertical="center" wrapText="1"/>
      <protection locked="0"/>
    </xf>
    <xf numFmtId="0" fontId="23" fillId="0" borderId="36" xfId="0" applyFont="1" applyBorder="1" applyAlignment="1" applyProtection="1">
      <alignment horizontal="center" vertical="center" wrapText="1"/>
      <protection locked="0"/>
    </xf>
    <xf numFmtId="0" fontId="29" fillId="0" borderId="1" xfId="0" applyFont="1" applyBorder="1" applyAlignment="1" applyProtection="1">
      <alignment horizontal="left" vertical="center" wrapText="1"/>
      <protection locked="0"/>
    </xf>
    <xf numFmtId="38" fontId="0" fillId="0" borderId="1" xfId="1" applyFont="1" applyBorder="1" applyAlignment="1" applyProtection="1">
      <alignment horizontal="center" vertical="center"/>
      <protection locked="0"/>
    </xf>
    <xf numFmtId="177" fontId="26" fillId="0" borderId="1" xfId="0" applyNumberFormat="1" applyFont="1" applyBorder="1" applyAlignment="1" applyProtection="1">
      <alignment vertical="center" wrapText="1"/>
      <protection locked="0"/>
    </xf>
    <xf numFmtId="177" fontId="23" fillId="0" borderId="1" xfId="0" applyNumberFormat="1" applyFont="1" applyBorder="1" applyAlignment="1" applyProtection="1">
      <alignment horizontal="center" vertical="center" wrapText="1"/>
      <protection locked="0"/>
    </xf>
    <xf numFmtId="38" fontId="0" fillId="0" borderId="2" xfId="1" applyFont="1" applyBorder="1" applyAlignment="1" applyProtection="1">
      <alignment horizontal="center" vertical="center"/>
      <protection locked="0"/>
    </xf>
    <xf numFmtId="38" fontId="0" fillId="0" borderId="4"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36" xfId="0" applyFont="1" applyBorder="1" applyAlignment="1" applyProtection="1">
      <alignment horizontal="left" vertical="center" wrapText="1"/>
      <protection locked="0"/>
    </xf>
    <xf numFmtId="38" fontId="0" fillId="0" borderId="36" xfId="1" applyFont="1" applyBorder="1" applyAlignment="1" applyProtection="1">
      <alignment horizontal="center" vertical="center"/>
      <protection locked="0"/>
    </xf>
    <xf numFmtId="177" fontId="26" fillId="0" borderId="36" xfId="0" applyNumberFormat="1" applyFont="1" applyBorder="1" applyAlignment="1" applyProtection="1">
      <alignment vertical="center" wrapText="1"/>
      <protection locked="0"/>
    </xf>
    <xf numFmtId="177" fontId="23" fillId="0" borderId="36"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1" fillId="0" borderId="26" xfId="0" applyFont="1" applyBorder="1" applyAlignment="1" applyProtection="1">
      <alignment horizontal="left" vertical="center" wrapText="1"/>
      <protection locked="0"/>
    </xf>
    <xf numFmtId="38" fontId="69" fillId="0" borderId="0" xfId="1" applyFont="1" applyAlignment="1" applyProtection="1">
      <alignment horizontal="left" vertical="center" wrapText="1"/>
      <protection locked="0"/>
    </xf>
    <xf numFmtId="176" fontId="72" fillId="0" borderId="0" xfId="1" applyNumberFormat="1" applyFont="1" applyAlignment="1" applyProtection="1">
      <alignment vertical="center"/>
    </xf>
    <xf numFmtId="176" fontId="72" fillId="0" borderId="0" xfId="0" applyNumberFormat="1" applyFont="1">
      <alignment vertical="center"/>
    </xf>
    <xf numFmtId="176" fontId="72" fillId="0" borderId="0" xfId="1" applyNumberFormat="1" applyFont="1" applyAlignment="1" applyProtection="1">
      <alignment horizontal="right" vertical="center"/>
    </xf>
    <xf numFmtId="176" fontId="73" fillId="0" borderId="0" xfId="1" applyNumberFormat="1" applyFont="1" applyAlignment="1" applyProtection="1">
      <alignment horizontal="left" vertical="center" indent="1"/>
    </xf>
    <xf numFmtId="0" fontId="31" fillId="0" borderId="0" xfId="0" applyFont="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38" fontId="46" fillId="0" borderId="0" xfId="1" applyFont="1" applyAlignment="1" applyProtection="1">
      <alignment vertical="center" wrapText="1"/>
      <protection locked="0"/>
    </xf>
    <xf numFmtId="0" fontId="33" fillId="0" borderId="1" xfId="0" applyFont="1" applyBorder="1" applyAlignment="1" applyProtection="1">
      <alignment horizontal="left" vertical="center" wrapText="1"/>
      <protection locked="0"/>
    </xf>
    <xf numFmtId="0" fontId="49" fillId="0" borderId="1" xfId="0" applyFont="1" applyBorder="1" applyAlignment="1" applyProtection="1">
      <alignment horizontal="left" vertical="center" wrapText="1"/>
      <protection locked="0"/>
    </xf>
    <xf numFmtId="38" fontId="33" fillId="0" borderId="41" xfId="1" applyFont="1" applyFill="1" applyBorder="1" applyAlignment="1" applyProtection="1">
      <alignment horizontal="left" vertical="center" wrapText="1"/>
      <protection locked="0"/>
    </xf>
    <xf numFmtId="38" fontId="33" fillId="0" borderId="42" xfId="1" applyFont="1" applyFill="1" applyBorder="1" applyAlignment="1" applyProtection="1">
      <alignment horizontal="left" vertical="center" wrapText="1"/>
      <protection locked="0"/>
    </xf>
    <xf numFmtId="38" fontId="33" fillId="0" borderId="43" xfId="1" applyFont="1" applyFill="1" applyBorder="1" applyAlignment="1" applyProtection="1">
      <alignment horizontal="left" vertical="center" wrapText="1"/>
      <protection locked="0"/>
    </xf>
    <xf numFmtId="38" fontId="33" fillId="0" borderId="23" xfId="1" applyFont="1" applyFill="1" applyBorder="1" applyAlignment="1" applyProtection="1">
      <alignment horizontal="left" vertical="center" wrapText="1"/>
      <protection locked="0"/>
    </xf>
    <xf numFmtId="38" fontId="33" fillId="0" borderId="24" xfId="1" applyFont="1" applyFill="1" applyBorder="1" applyAlignment="1" applyProtection="1">
      <alignment horizontal="left" vertical="center" wrapText="1"/>
      <protection locked="0"/>
    </xf>
    <xf numFmtId="38" fontId="33" fillId="0" borderId="25" xfId="1" applyFont="1" applyFill="1" applyBorder="1" applyAlignment="1" applyProtection="1">
      <alignment horizontal="left" vertical="center" wrapText="1"/>
      <protection locked="0"/>
    </xf>
    <xf numFmtId="38" fontId="33" fillId="0" borderId="0" xfId="1" applyFont="1" applyBorder="1" applyAlignment="1" applyProtection="1">
      <alignment horizontal="left" vertical="center" wrapText="1"/>
      <protection locked="0"/>
    </xf>
    <xf numFmtId="38" fontId="33" fillId="0" borderId="0" xfId="1" applyFont="1" applyBorder="1" applyAlignment="1" applyProtection="1">
      <alignment horizontal="left" vertical="center"/>
      <protection locked="0"/>
    </xf>
    <xf numFmtId="38" fontId="51" fillId="0" borderId="0" xfId="1" applyFont="1" applyBorder="1" applyAlignment="1" applyProtection="1">
      <alignment horizontal="left" vertical="center" wrapText="1"/>
      <protection locked="0"/>
    </xf>
    <xf numFmtId="38" fontId="51" fillId="0" borderId="0" xfId="1" applyFont="1" applyBorder="1" applyAlignment="1" applyProtection="1">
      <alignment horizontal="left" vertical="center"/>
      <protection locked="0"/>
    </xf>
    <xf numFmtId="0" fontId="46" fillId="0" borderId="0" xfId="0" applyFont="1" applyAlignment="1" applyProtection="1">
      <alignment horizontal="left" vertical="center"/>
      <protection locked="0"/>
    </xf>
    <xf numFmtId="38" fontId="33" fillId="0" borderId="57" xfId="1" applyFont="1" applyFill="1" applyBorder="1" applyAlignment="1" applyProtection="1">
      <alignment horizontal="center" vertical="center" wrapText="1"/>
      <protection locked="0"/>
    </xf>
    <xf numFmtId="38" fontId="33" fillId="0" borderId="58" xfId="1" applyFont="1" applyFill="1" applyBorder="1" applyAlignment="1" applyProtection="1">
      <alignment horizontal="center" vertical="center" wrapText="1"/>
      <protection locked="0"/>
    </xf>
    <xf numFmtId="38" fontId="33" fillId="0" borderId="59" xfId="1" applyFont="1" applyFill="1" applyBorder="1" applyAlignment="1" applyProtection="1">
      <alignment horizontal="center" vertical="center" wrapText="1"/>
      <protection locked="0"/>
    </xf>
    <xf numFmtId="38" fontId="33" fillId="0" borderId="29" xfId="1" applyFont="1" applyFill="1" applyBorder="1" applyAlignment="1" applyProtection="1">
      <alignment horizontal="center" vertical="center" wrapText="1"/>
      <protection locked="0"/>
    </xf>
    <xf numFmtId="38" fontId="33" fillId="0" borderId="0" xfId="1" applyFont="1" applyFill="1" applyBorder="1" applyAlignment="1" applyProtection="1">
      <alignment horizontal="center" vertical="center" wrapText="1"/>
      <protection locked="0"/>
    </xf>
    <xf numFmtId="38" fontId="33" fillId="0" borderId="32" xfId="1" applyFont="1" applyFill="1" applyBorder="1" applyAlignment="1" applyProtection="1">
      <alignment horizontal="center" vertical="center" wrapText="1"/>
      <protection locked="0"/>
    </xf>
    <xf numFmtId="38" fontId="33" fillId="0" borderId="23" xfId="1" applyFont="1" applyFill="1" applyBorder="1" applyAlignment="1" applyProtection="1">
      <alignment horizontal="center" vertical="center" wrapText="1"/>
      <protection locked="0"/>
    </xf>
    <xf numFmtId="38" fontId="33" fillId="0" borderId="24" xfId="1" applyFont="1" applyFill="1" applyBorder="1" applyAlignment="1" applyProtection="1">
      <alignment horizontal="center" vertical="center" wrapText="1"/>
      <protection locked="0"/>
    </xf>
    <xf numFmtId="38" fontId="33" fillId="0" borderId="25" xfId="1" applyFont="1" applyFill="1" applyBorder="1" applyAlignment="1" applyProtection="1">
      <alignment horizontal="center" vertical="center" wrapText="1"/>
      <protection locked="0"/>
    </xf>
    <xf numFmtId="38" fontId="63" fillId="0" borderId="0" xfId="1" applyFont="1" applyFill="1" applyAlignment="1" applyProtection="1">
      <alignment horizontal="center" vertical="center"/>
      <protection locked="0"/>
    </xf>
    <xf numFmtId="0" fontId="22" fillId="6" borderId="0" xfId="0" applyFont="1" applyFill="1" applyAlignment="1" applyProtection="1">
      <alignment horizontal="left" vertical="center"/>
      <protection locked="0"/>
    </xf>
    <xf numFmtId="0" fontId="22" fillId="6" borderId="0" xfId="0" applyFont="1" applyFill="1" applyAlignment="1" applyProtection="1">
      <alignment horizontal="left" vertical="center" wrapText="1"/>
      <protection locked="0"/>
    </xf>
    <xf numFmtId="184" fontId="22" fillId="5" borderId="0" xfId="0" quotePrefix="1" applyNumberFormat="1" applyFont="1" applyFill="1" applyAlignment="1" applyProtection="1">
      <alignment horizontal="right" vertical="center"/>
      <protection locked="0"/>
    </xf>
    <xf numFmtId="38" fontId="22" fillId="8" borderId="0" xfId="1" applyFont="1" applyFill="1" applyAlignment="1" applyProtection="1">
      <alignment horizontal="left" vertical="center" indent="1"/>
      <protection locked="0"/>
    </xf>
    <xf numFmtId="38" fontId="22" fillId="8" borderId="0" xfId="1" applyFont="1" applyFill="1" applyAlignment="1" applyProtection="1">
      <alignment horizontal="left" vertical="center"/>
      <protection locked="0"/>
    </xf>
    <xf numFmtId="0" fontId="22" fillId="6" borderId="0" xfId="0" applyFont="1" applyFill="1" applyAlignment="1" applyProtection="1">
      <alignment horizontal="left" vertical="center" wrapText="1" shrinkToFit="1"/>
      <protection locked="0"/>
    </xf>
    <xf numFmtId="38" fontId="22" fillId="6" borderId="0" xfId="1" applyFont="1" applyFill="1" applyBorder="1" applyAlignment="1" applyProtection="1">
      <alignment horizontal="left" vertical="center" wrapText="1"/>
      <protection locked="0"/>
    </xf>
    <xf numFmtId="38" fontId="22" fillId="6" borderId="0" xfId="1" applyFont="1" applyFill="1" applyBorder="1" applyAlignment="1" applyProtection="1">
      <alignment horizontal="left" vertical="center"/>
      <protection locked="0"/>
    </xf>
    <xf numFmtId="38" fontId="63" fillId="0" borderId="62" xfId="1" applyFont="1" applyFill="1" applyBorder="1" applyAlignment="1" applyProtection="1">
      <alignment horizontal="center" vertical="center"/>
      <protection locked="0"/>
    </xf>
    <xf numFmtId="0" fontId="33" fillId="6" borderId="1" xfId="0" applyFont="1" applyFill="1" applyBorder="1" applyAlignment="1" applyProtection="1">
      <alignment horizontal="left" vertical="center" wrapText="1"/>
      <protection locked="0"/>
    </xf>
    <xf numFmtId="0" fontId="49" fillId="6" borderId="1" xfId="0" applyFont="1" applyFill="1" applyBorder="1" applyAlignment="1" applyProtection="1">
      <alignment horizontal="left" vertical="center" wrapText="1"/>
      <protection locked="0"/>
    </xf>
    <xf numFmtId="38" fontId="33" fillId="6" borderId="49" xfId="1" applyFont="1" applyFill="1" applyBorder="1" applyAlignment="1" applyProtection="1">
      <alignment horizontal="left" vertical="center" wrapText="1"/>
      <protection locked="0"/>
    </xf>
    <xf numFmtId="38" fontId="33" fillId="6" borderId="50" xfId="1" applyFont="1" applyFill="1" applyBorder="1" applyAlignment="1" applyProtection="1">
      <alignment horizontal="left" vertical="center" wrapText="1"/>
      <protection locked="0"/>
    </xf>
    <xf numFmtId="38" fontId="33" fillId="6" borderId="51" xfId="1" applyFont="1" applyFill="1" applyBorder="1" applyAlignment="1" applyProtection="1">
      <alignment horizontal="left" vertical="center" wrapText="1"/>
      <protection locked="0"/>
    </xf>
    <xf numFmtId="38" fontId="33" fillId="6" borderId="41" xfId="1" applyFont="1" applyFill="1" applyBorder="1" applyAlignment="1" applyProtection="1">
      <alignment horizontal="left" vertical="center" wrapText="1"/>
      <protection locked="0"/>
    </xf>
    <xf numFmtId="38" fontId="33" fillId="6" borderId="42" xfId="1" applyFont="1" applyFill="1" applyBorder="1" applyAlignment="1" applyProtection="1">
      <alignment horizontal="left" vertical="center" wrapText="1"/>
      <protection locked="0"/>
    </xf>
    <xf numFmtId="38" fontId="33" fillId="6" borderId="43" xfId="1" applyFont="1" applyFill="1" applyBorder="1" applyAlignment="1" applyProtection="1">
      <alignment horizontal="left" vertical="center" wrapText="1"/>
      <protection locked="0"/>
    </xf>
    <xf numFmtId="177" fontId="26" fillId="8" borderId="1" xfId="0" applyNumberFormat="1" applyFont="1" applyFill="1" applyBorder="1" applyAlignment="1" applyProtection="1">
      <alignment vertical="center" wrapText="1"/>
      <protection locked="0"/>
    </xf>
    <xf numFmtId="177" fontId="26" fillId="8" borderId="36" xfId="0" applyNumberFormat="1" applyFont="1" applyFill="1" applyBorder="1" applyAlignment="1" applyProtection="1">
      <alignment vertical="center" wrapText="1"/>
      <protection locked="0"/>
    </xf>
  </cellXfs>
  <cellStyles count="2">
    <cellStyle name="桁区切り" xfId="1" builtinId="6"/>
    <cellStyle name="標準" xfId="0" builtinId="0"/>
  </cellStyles>
  <dxfs count="74">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99FF66"/>
        </patternFill>
      </fill>
    </dxf>
    <dxf>
      <fill>
        <patternFill>
          <bgColor theme="4" tint="0.79998168889431442"/>
        </patternFill>
      </fill>
    </dxf>
    <dxf>
      <fill>
        <patternFill>
          <bgColor theme="4" tint="0.59996337778862885"/>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59996337778862885"/>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rgb="FFFFFF00"/>
        </patternFill>
      </fill>
    </dxf>
    <dxf>
      <fill>
        <patternFill>
          <bgColor rgb="FFFFFF99"/>
        </patternFill>
      </fill>
    </dxf>
    <dxf>
      <fill>
        <patternFill>
          <bgColor theme="4" tint="0.79998168889431442"/>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theme="4" tint="0.59996337778862885"/>
        </patternFill>
      </fill>
    </dxf>
    <dxf>
      <fill>
        <patternFill>
          <bgColor theme="8" tint="0.79998168889431442"/>
        </patternFill>
      </fill>
    </dxf>
    <dxf>
      <fill>
        <patternFill>
          <bgColor theme="4" tint="0.79998168889431442"/>
        </patternFill>
      </fill>
    </dxf>
    <dxf>
      <fill>
        <patternFill>
          <bgColor theme="4" tint="0.59996337778862885"/>
        </patternFill>
      </fill>
    </dxf>
    <dxf>
      <fill>
        <patternFill>
          <bgColor theme="8" tint="0.79998168889431442"/>
        </patternFill>
      </fill>
    </dxf>
    <dxf>
      <fill>
        <patternFill>
          <bgColor theme="4" tint="0.79998168889431442"/>
        </patternFill>
      </fill>
    </dxf>
    <dxf>
      <fill>
        <patternFill>
          <bgColor theme="4" tint="0.59996337778862885"/>
        </patternFill>
      </fill>
    </dxf>
    <dxf>
      <fill>
        <patternFill>
          <bgColor theme="8" tint="0.79998168889431442"/>
        </patternFill>
      </fill>
    </dxf>
    <dxf>
      <fill>
        <patternFill>
          <bgColor theme="4" tint="0.79998168889431442"/>
        </patternFill>
      </fill>
    </dxf>
    <dxf>
      <fill>
        <patternFill>
          <bgColor theme="4" tint="0.59996337778862885"/>
        </patternFill>
      </fill>
    </dxf>
    <dxf>
      <fill>
        <patternFill>
          <bgColor rgb="FF99FF66"/>
        </patternFill>
      </fill>
    </dxf>
    <dxf>
      <fill>
        <patternFill>
          <bgColor theme="8" tint="0.79998168889431442"/>
        </patternFill>
      </fill>
    </dxf>
    <dxf>
      <fill>
        <patternFill>
          <bgColor theme="4" tint="0.79998168889431442"/>
        </patternFill>
      </fill>
    </dxf>
    <dxf>
      <fill>
        <patternFill>
          <bgColor theme="4" tint="0.59996337778862885"/>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99FF66"/>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59996337778862885"/>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rgb="FFFFFF00"/>
        </patternFill>
      </fill>
    </dxf>
    <dxf>
      <fill>
        <patternFill>
          <bgColor rgb="FFFFFF99"/>
        </patternFill>
      </fill>
    </dxf>
    <dxf>
      <fill>
        <patternFill>
          <bgColor theme="4" tint="0.79998168889431442"/>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theme="4" tint="0.59996337778862885"/>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59996337778862885"/>
        </patternFill>
      </fill>
    </dxf>
    <dxf>
      <fill>
        <patternFill>
          <bgColor rgb="FF99FF66"/>
        </patternFill>
      </fill>
    </dxf>
    <dxf>
      <fill>
        <patternFill>
          <bgColor theme="8" tint="0.79998168889431442"/>
        </patternFill>
      </fill>
    </dxf>
    <dxf>
      <fill>
        <patternFill>
          <bgColor theme="4" tint="0.79998168889431442"/>
        </patternFill>
      </fill>
    </dxf>
  </dxfs>
  <tableStyles count="0" defaultTableStyle="TableStyleMedium2" defaultPivotStyle="PivotStyleLight16"/>
  <colors>
    <mruColors>
      <color rgb="FFECF4FA"/>
      <color rgb="FFFFFF99"/>
      <color rgb="FFFFFFCC"/>
      <color rgb="FF99FF66"/>
      <color rgb="FF0000CC"/>
      <color rgb="FFFFE7E7"/>
      <color rgb="FF8EA9DB"/>
      <color rgb="FFFFCCFF"/>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80962</xdr:colOff>
      <xdr:row>31</xdr:row>
      <xdr:rowOff>85725</xdr:rowOff>
    </xdr:from>
    <xdr:to>
      <xdr:col>12</xdr:col>
      <xdr:colOff>190499</xdr:colOff>
      <xdr:row>35</xdr:row>
      <xdr:rowOff>295275</xdr:rowOff>
    </xdr:to>
    <xdr:sp macro="" textlink="">
      <xdr:nvSpPr>
        <xdr:cNvPr id="2" name="右中かっこ 1">
          <a:extLst>
            <a:ext uri="{FF2B5EF4-FFF2-40B4-BE49-F238E27FC236}">
              <a16:creationId xmlns:a16="http://schemas.microsoft.com/office/drawing/2014/main" id="{C8D6404E-BA7F-4212-8E14-07D42932BF6C}"/>
            </a:ext>
          </a:extLst>
        </xdr:cNvPr>
        <xdr:cNvSpPr/>
      </xdr:nvSpPr>
      <xdr:spPr>
        <a:xfrm>
          <a:off x="7700962" y="7886700"/>
          <a:ext cx="109537" cy="12763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104776</xdr:colOff>
      <xdr:row>37</xdr:row>
      <xdr:rowOff>57151</xdr:rowOff>
    </xdr:from>
    <xdr:to>
      <xdr:col>12</xdr:col>
      <xdr:colOff>180976</xdr:colOff>
      <xdr:row>38</xdr:row>
      <xdr:rowOff>533400</xdr:rowOff>
    </xdr:to>
    <xdr:sp macro="" textlink="">
      <xdr:nvSpPr>
        <xdr:cNvPr id="3" name="右中かっこ 2">
          <a:extLst>
            <a:ext uri="{FF2B5EF4-FFF2-40B4-BE49-F238E27FC236}">
              <a16:creationId xmlns:a16="http://schemas.microsoft.com/office/drawing/2014/main" id="{B5FDDCB7-28F7-4A34-9704-0E0C85536FF5}"/>
            </a:ext>
          </a:extLst>
        </xdr:cNvPr>
        <xdr:cNvSpPr/>
      </xdr:nvSpPr>
      <xdr:spPr>
        <a:xfrm>
          <a:off x="7724776" y="9839326"/>
          <a:ext cx="76200" cy="781049"/>
        </a:xfrm>
        <a:prstGeom prst="rightBrace">
          <a:avLst>
            <a:gd name="adj1" fmla="val 12131"/>
            <a:gd name="adj2" fmla="val 39061"/>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25</xdr:row>
      <xdr:rowOff>0</xdr:rowOff>
    </xdr:from>
    <xdr:to>
      <xdr:col>13</xdr:col>
      <xdr:colOff>0</xdr:colOff>
      <xdr:row>27</xdr:row>
      <xdr:rowOff>247650</xdr:rowOff>
    </xdr:to>
    <xdr:cxnSp macro="">
      <xdr:nvCxnSpPr>
        <xdr:cNvPr id="4" name="直線矢印コネクタ 3">
          <a:extLst>
            <a:ext uri="{FF2B5EF4-FFF2-40B4-BE49-F238E27FC236}">
              <a16:creationId xmlns:a16="http://schemas.microsoft.com/office/drawing/2014/main" id="{E5FF18B0-8587-45F8-BB29-4ADDD560A3F1}"/>
            </a:ext>
          </a:extLst>
        </xdr:cNvPr>
        <xdr:cNvCxnSpPr/>
      </xdr:nvCxnSpPr>
      <xdr:spPr>
        <a:xfrm flipH="1">
          <a:off x="7629525" y="6257925"/>
          <a:ext cx="238125" cy="59055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3</xdr:row>
      <xdr:rowOff>47625</xdr:rowOff>
    </xdr:from>
    <xdr:to>
      <xdr:col>13</xdr:col>
      <xdr:colOff>38100</xdr:colOff>
      <xdr:row>4</xdr:row>
      <xdr:rowOff>47625</xdr:rowOff>
    </xdr:to>
    <xdr:cxnSp macro="">
      <xdr:nvCxnSpPr>
        <xdr:cNvPr id="5" name="直線矢印コネクタ 4">
          <a:extLst>
            <a:ext uri="{FF2B5EF4-FFF2-40B4-BE49-F238E27FC236}">
              <a16:creationId xmlns:a16="http://schemas.microsoft.com/office/drawing/2014/main" id="{9D07F3C2-4442-49EA-AE65-2E2F7828B48E}"/>
            </a:ext>
          </a:extLst>
        </xdr:cNvPr>
        <xdr:cNvCxnSpPr/>
      </xdr:nvCxnSpPr>
      <xdr:spPr>
        <a:xfrm flipH="1" flipV="1">
          <a:off x="7581900" y="723900"/>
          <a:ext cx="361950" cy="238125"/>
        </a:xfrm>
        <a:prstGeom prst="straightConnector1">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80962</xdr:colOff>
      <xdr:row>31</xdr:row>
      <xdr:rowOff>85725</xdr:rowOff>
    </xdr:from>
    <xdr:to>
      <xdr:col>12</xdr:col>
      <xdr:colOff>190499</xdr:colOff>
      <xdr:row>35</xdr:row>
      <xdr:rowOff>295275</xdr:rowOff>
    </xdr:to>
    <xdr:sp macro="" textlink="">
      <xdr:nvSpPr>
        <xdr:cNvPr id="7" name="右中かっこ 6">
          <a:extLst>
            <a:ext uri="{FF2B5EF4-FFF2-40B4-BE49-F238E27FC236}">
              <a16:creationId xmlns:a16="http://schemas.microsoft.com/office/drawing/2014/main" id="{87E3E246-35F2-4BA4-8C29-33CF19A1AF2D}"/>
            </a:ext>
          </a:extLst>
        </xdr:cNvPr>
        <xdr:cNvSpPr/>
      </xdr:nvSpPr>
      <xdr:spPr>
        <a:xfrm>
          <a:off x="7700962" y="7943850"/>
          <a:ext cx="109537" cy="12763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104776</xdr:colOff>
      <xdr:row>37</xdr:row>
      <xdr:rowOff>57151</xdr:rowOff>
    </xdr:from>
    <xdr:to>
      <xdr:col>12</xdr:col>
      <xdr:colOff>180976</xdr:colOff>
      <xdr:row>38</xdr:row>
      <xdr:rowOff>533400</xdr:rowOff>
    </xdr:to>
    <xdr:sp macro="" textlink="">
      <xdr:nvSpPr>
        <xdr:cNvPr id="8" name="右中かっこ 7">
          <a:extLst>
            <a:ext uri="{FF2B5EF4-FFF2-40B4-BE49-F238E27FC236}">
              <a16:creationId xmlns:a16="http://schemas.microsoft.com/office/drawing/2014/main" id="{8530828B-E1E9-4BBD-A920-35208DE3CF43}"/>
            </a:ext>
          </a:extLst>
        </xdr:cNvPr>
        <xdr:cNvSpPr/>
      </xdr:nvSpPr>
      <xdr:spPr>
        <a:xfrm>
          <a:off x="7724776" y="9896476"/>
          <a:ext cx="76200" cy="781049"/>
        </a:xfrm>
        <a:prstGeom prst="rightBrace">
          <a:avLst>
            <a:gd name="adj1" fmla="val 12131"/>
            <a:gd name="adj2" fmla="val 39061"/>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38101</xdr:colOff>
      <xdr:row>0</xdr:row>
      <xdr:rowOff>95250</xdr:rowOff>
    </xdr:from>
    <xdr:to>
      <xdr:col>20</xdr:col>
      <xdr:colOff>381001</xdr:colOff>
      <xdr:row>3</xdr:row>
      <xdr:rowOff>85725</xdr:rowOff>
    </xdr:to>
    <xdr:sp macro="" textlink="">
      <xdr:nvSpPr>
        <xdr:cNvPr id="9" name="テキスト ボックス 8">
          <a:extLst>
            <a:ext uri="{FF2B5EF4-FFF2-40B4-BE49-F238E27FC236}">
              <a16:creationId xmlns:a16="http://schemas.microsoft.com/office/drawing/2014/main" id="{F4E48F56-0DA3-42FD-9B9A-32BD3CAA7BD4}"/>
            </a:ext>
          </a:extLst>
        </xdr:cNvPr>
        <xdr:cNvSpPr txBox="1"/>
      </xdr:nvSpPr>
      <xdr:spPr>
        <a:xfrm>
          <a:off x="7905751" y="95250"/>
          <a:ext cx="4610100" cy="733425"/>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t>※</a:t>
          </a:r>
          <a:r>
            <a:rPr kumimoji="1" lang="ja-JP" altLang="en-US" sz="1600"/>
            <a:t>　</a:t>
          </a:r>
          <a:r>
            <a:rPr kumimoji="1" lang="ja-JP" altLang="en-US" sz="1600" u="sng">
              <a:solidFill>
                <a:srgbClr val="FF0000"/>
              </a:solidFill>
            </a:rPr>
            <a:t>青・緑色枠</a:t>
          </a:r>
          <a:r>
            <a:rPr kumimoji="1" lang="ja-JP" altLang="en-US" sz="1600">
              <a:solidFill>
                <a:srgbClr val="FF0000"/>
              </a:solidFill>
            </a:rPr>
            <a:t>は文字等を直接入力</a:t>
          </a:r>
          <a:r>
            <a:rPr kumimoji="1" lang="ja-JP" altLang="en-US" sz="1600"/>
            <a:t>してください。</a:t>
          </a:r>
          <a:endParaRPr kumimoji="1" lang="en-US" altLang="ja-JP" sz="1600"/>
        </a:p>
        <a:p>
          <a:r>
            <a:rPr kumimoji="1" lang="en-US" altLang="ja-JP" sz="1600"/>
            <a:t>※</a:t>
          </a:r>
          <a:r>
            <a:rPr kumimoji="1" lang="ja-JP" altLang="en-US" sz="1600"/>
            <a:t>　</a:t>
          </a:r>
          <a:r>
            <a:rPr kumimoji="1" lang="ja-JP" altLang="en-US" sz="1600" u="sng">
              <a:solidFill>
                <a:srgbClr val="FF0000"/>
              </a:solidFill>
            </a:rPr>
            <a:t>黄色枠</a:t>
          </a:r>
          <a:r>
            <a:rPr kumimoji="1" lang="ja-JP" altLang="en-US" sz="1600">
              <a:solidFill>
                <a:srgbClr val="FF0000"/>
              </a:solidFill>
            </a:rPr>
            <a:t>は▼ボタンで選択</a:t>
          </a:r>
          <a:r>
            <a:rPr kumimoji="1" lang="ja-JP" altLang="en-US" sz="1600"/>
            <a:t>してください。</a:t>
          </a:r>
        </a:p>
      </xdr:txBody>
    </xdr:sp>
    <xdr:clientData/>
  </xdr:twoCellAnchor>
  <xdr:twoCellAnchor>
    <xdr:from>
      <xdr:col>11</xdr:col>
      <xdr:colOff>28575</xdr:colOff>
      <xdr:row>3</xdr:row>
      <xdr:rowOff>38100</xdr:rowOff>
    </xdr:from>
    <xdr:to>
      <xdr:col>13</xdr:col>
      <xdr:colOff>28575</xdr:colOff>
      <xdr:row>4</xdr:row>
      <xdr:rowOff>38100</xdr:rowOff>
    </xdr:to>
    <xdr:cxnSp macro="">
      <xdr:nvCxnSpPr>
        <xdr:cNvPr id="10" name="直線矢印コネクタ 9">
          <a:extLst>
            <a:ext uri="{FF2B5EF4-FFF2-40B4-BE49-F238E27FC236}">
              <a16:creationId xmlns:a16="http://schemas.microsoft.com/office/drawing/2014/main" id="{6A94337A-91B8-422E-8A4E-D10FCF74DBDC}"/>
            </a:ext>
          </a:extLst>
        </xdr:cNvPr>
        <xdr:cNvCxnSpPr/>
      </xdr:nvCxnSpPr>
      <xdr:spPr>
        <a:xfrm flipH="1" flipV="1">
          <a:off x="7534275" y="781050"/>
          <a:ext cx="361950" cy="238125"/>
        </a:xfrm>
        <a:prstGeom prst="straightConnector1">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14</xdr:row>
      <xdr:rowOff>142875</xdr:rowOff>
    </xdr:from>
    <xdr:to>
      <xdr:col>18</xdr:col>
      <xdr:colOff>190500</xdr:colOff>
      <xdr:row>14</xdr:row>
      <xdr:rowOff>142875</xdr:rowOff>
    </xdr:to>
    <xdr:cxnSp macro="">
      <xdr:nvCxnSpPr>
        <xdr:cNvPr id="2" name="直線矢印コネクタ 1">
          <a:extLst>
            <a:ext uri="{FF2B5EF4-FFF2-40B4-BE49-F238E27FC236}">
              <a16:creationId xmlns:a16="http://schemas.microsoft.com/office/drawing/2014/main" id="{21B61280-FB1C-4D35-8398-8243F834EBE2}"/>
            </a:ext>
          </a:extLst>
        </xdr:cNvPr>
        <xdr:cNvCxnSpPr/>
      </xdr:nvCxnSpPr>
      <xdr:spPr>
        <a:xfrm>
          <a:off x="7400925" y="4210050"/>
          <a:ext cx="781050" cy="0"/>
        </a:xfrm>
        <a:prstGeom prst="straightConnector1">
          <a:avLst/>
        </a:prstGeom>
        <a:ln w="19050">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76199</xdr:colOff>
      <xdr:row>0</xdr:row>
      <xdr:rowOff>133350</xdr:rowOff>
    </xdr:from>
    <xdr:to>
      <xdr:col>16</xdr:col>
      <xdr:colOff>200025</xdr:colOff>
      <xdr:row>1</xdr:row>
      <xdr:rowOff>619125</xdr:rowOff>
    </xdr:to>
    <xdr:sp macro="" textlink="">
      <xdr:nvSpPr>
        <xdr:cNvPr id="3" name="右中かっこ 2">
          <a:extLst>
            <a:ext uri="{FF2B5EF4-FFF2-40B4-BE49-F238E27FC236}">
              <a16:creationId xmlns:a16="http://schemas.microsoft.com/office/drawing/2014/main" id="{8BD78DB6-803B-43EC-AE82-9107C571C910}"/>
            </a:ext>
          </a:extLst>
        </xdr:cNvPr>
        <xdr:cNvSpPr/>
      </xdr:nvSpPr>
      <xdr:spPr>
        <a:xfrm>
          <a:off x="7210424" y="133350"/>
          <a:ext cx="123826" cy="819150"/>
        </a:xfrm>
        <a:prstGeom prst="rightBrace">
          <a:avLst>
            <a:gd name="adj1" fmla="val 8333"/>
            <a:gd name="adj2" fmla="val 68367"/>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0</xdr:row>
      <xdr:rowOff>95250</xdr:rowOff>
    </xdr:from>
    <xdr:to>
      <xdr:col>24</xdr:col>
      <xdr:colOff>342900</xdr:colOff>
      <xdr:row>1</xdr:row>
      <xdr:rowOff>28576</xdr:rowOff>
    </xdr:to>
    <xdr:sp macro="" textlink="">
      <xdr:nvSpPr>
        <xdr:cNvPr id="4" name="テキスト ボックス 3">
          <a:extLst>
            <a:ext uri="{FF2B5EF4-FFF2-40B4-BE49-F238E27FC236}">
              <a16:creationId xmlns:a16="http://schemas.microsoft.com/office/drawing/2014/main" id="{4D3F07C1-9E54-4BD2-81F6-CE3DDD85B95D}"/>
            </a:ext>
          </a:extLst>
        </xdr:cNvPr>
        <xdr:cNvSpPr txBox="1"/>
      </xdr:nvSpPr>
      <xdr:spPr>
        <a:xfrm>
          <a:off x="7381875" y="95250"/>
          <a:ext cx="4610100" cy="333376"/>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t>※</a:t>
          </a:r>
          <a:r>
            <a:rPr kumimoji="1" lang="ja-JP" altLang="en-US" sz="1600"/>
            <a:t>　</a:t>
          </a:r>
          <a:r>
            <a:rPr kumimoji="1" lang="ja-JP" altLang="en-US" sz="1600" u="sng">
              <a:solidFill>
                <a:srgbClr val="FF0000"/>
              </a:solidFill>
            </a:rPr>
            <a:t>青色枠</a:t>
          </a:r>
          <a:r>
            <a:rPr kumimoji="1" lang="ja-JP" altLang="en-US" sz="1600">
              <a:solidFill>
                <a:srgbClr val="FF0000"/>
              </a:solidFill>
            </a:rPr>
            <a:t>は文字等を直接入力</a:t>
          </a:r>
          <a:r>
            <a:rPr kumimoji="1" lang="ja-JP" altLang="en-US" sz="1600"/>
            <a:t>してください。</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80962</xdr:colOff>
      <xdr:row>31</xdr:row>
      <xdr:rowOff>85725</xdr:rowOff>
    </xdr:from>
    <xdr:to>
      <xdr:col>12</xdr:col>
      <xdr:colOff>190499</xdr:colOff>
      <xdr:row>35</xdr:row>
      <xdr:rowOff>295275</xdr:rowOff>
    </xdr:to>
    <xdr:sp macro="" textlink="">
      <xdr:nvSpPr>
        <xdr:cNvPr id="2" name="右中かっこ 1">
          <a:extLst>
            <a:ext uri="{FF2B5EF4-FFF2-40B4-BE49-F238E27FC236}">
              <a16:creationId xmlns:a16="http://schemas.microsoft.com/office/drawing/2014/main" id="{830C115B-937D-42F8-85DD-67F6E1687044}"/>
            </a:ext>
          </a:extLst>
        </xdr:cNvPr>
        <xdr:cNvSpPr/>
      </xdr:nvSpPr>
      <xdr:spPr>
        <a:xfrm>
          <a:off x="7739062" y="7915275"/>
          <a:ext cx="109537" cy="15811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104776</xdr:colOff>
      <xdr:row>37</xdr:row>
      <xdr:rowOff>57151</xdr:rowOff>
    </xdr:from>
    <xdr:to>
      <xdr:col>12</xdr:col>
      <xdr:colOff>180976</xdr:colOff>
      <xdr:row>38</xdr:row>
      <xdr:rowOff>533400</xdr:rowOff>
    </xdr:to>
    <xdr:sp macro="" textlink="">
      <xdr:nvSpPr>
        <xdr:cNvPr id="3" name="右中かっこ 2">
          <a:extLst>
            <a:ext uri="{FF2B5EF4-FFF2-40B4-BE49-F238E27FC236}">
              <a16:creationId xmlns:a16="http://schemas.microsoft.com/office/drawing/2014/main" id="{8BCFFFB1-49BB-420C-967D-1571FC3A1CA0}"/>
            </a:ext>
          </a:extLst>
        </xdr:cNvPr>
        <xdr:cNvSpPr/>
      </xdr:nvSpPr>
      <xdr:spPr>
        <a:xfrm>
          <a:off x="7762876" y="9867901"/>
          <a:ext cx="76200" cy="781049"/>
        </a:xfrm>
        <a:prstGeom prst="rightBrace">
          <a:avLst>
            <a:gd name="adj1" fmla="val 12131"/>
            <a:gd name="adj2" fmla="val 39061"/>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25</xdr:row>
      <xdr:rowOff>0</xdr:rowOff>
    </xdr:from>
    <xdr:to>
      <xdr:col>13</xdr:col>
      <xdr:colOff>0</xdr:colOff>
      <xdr:row>27</xdr:row>
      <xdr:rowOff>247650</xdr:rowOff>
    </xdr:to>
    <xdr:cxnSp macro="">
      <xdr:nvCxnSpPr>
        <xdr:cNvPr id="4" name="直線矢印コネクタ 3">
          <a:extLst>
            <a:ext uri="{FF2B5EF4-FFF2-40B4-BE49-F238E27FC236}">
              <a16:creationId xmlns:a16="http://schemas.microsoft.com/office/drawing/2014/main" id="{3DFD1A7E-9242-4398-9CF7-BF8AECD88B0F}"/>
            </a:ext>
          </a:extLst>
        </xdr:cNvPr>
        <xdr:cNvCxnSpPr/>
      </xdr:nvCxnSpPr>
      <xdr:spPr>
        <a:xfrm flipH="1">
          <a:off x="7667625" y="6286500"/>
          <a:ext cx="238125" cy="59055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3</xdr:row>
      <xdr:rowOff>47625</xdr:rowOff>
    </xdr:from>
    <xdr:to>
      <xdr:col>13</xdr:col>
      <xdr:colOff>38100</xdr:colOff>
      <xdr:row>4</xdr:row>
      <xdr:rowOff>47625</xdr:rowOff>
    </xdr:to>
    <xdr:cxnSp macro="">
      <xdr:nvCxnSpPr>
        <xdr:cNvPr id="5" name="直線矢印コネクタ 4">
          <a:extLst>
            <a:ext uri="{FF2B5EF4-FFF2-40B4-BE49-F238E27FC236}">
              <a16:creationId xmlns:a16="http://schemas.microsoft.com/office/drawing/2014/main" id="{89AF9BF8-5477-49AF-A4A6-3BDF4D5342F4}"/>
            </a:ext>
          </a:extLst>
        </xdr:cNvPr>
        <xdr:cNvCxnSpPr/>
      </xdr:nvCxnSpPr>
      <xdr:spPr>
        <a:xfrm flipH="1" flipV="1">
          <a:off x="7581900" y="723900"/>
          <a:ext cx="361950" cy="238125"/>
        </a:xfrm>
        <a:prstGeom prst="straightConnector1">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80962</xdr:colOff>
      <xdr:row>31</xdr:row>
      <xdr:rowOff>85725</xdr:rowOff>
    </xdr:from>
    <xdr:to>
      <xdr:col>12</xdr:col>
      <xdr:colOff>190499</xdr:colOff>
      <xdr:row>35</xdr:row>
      <xdr:rowOff>295275</xdr:rowOff>
    </xdr:to>
    <xdr:sp macro="" textlink="">
      <xdr:nvSpPr>
        <xdr:cNvPr id="6" name="右中かっこ 5">
          <a:extLst>
            <a:ext uri="{FF2B5EF4-FFF2-40B4-BE49-F238E27FC236}">
              <a16:creationId xmlns:a16="http://schemas.microsoft.com/office/drawing/2014/main" id="{D1F71BA4-A2BA-465B-9DF5-F0B083EA6B38}"/>
            </a:ext>
          </a:extLst>
        </xdr:cNvPr>
        <xdr:cNvSpPr/>
      </xdr:nvSpPr>
      <xdr:spPr>
        <a:xfrm>
          <a:off x="7739062" y="7915275"/>
          <a:ext cx="109537" cy="15811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104776</xdr:colOff>
      <xdr:row>37</xdr:row>
      <xdr:rowOff>57151</xdr:rowOff>
    </xdr:from>
    <xdr:to>
      <xdr:col>12</xdr:col>
      <xdr:colOff>180976</xdr:colOff>
      <xdr:row>38</xdr:row>
      <xdr:rowOff>533400</xdr:rowOff>
    </xdr:to>
    <xdr:sp macro="" textlink="">
      <xdr:nvSpPr>
        <xdr:cNvPr id="7" name="右中かっこ 6">
          <a:extLst>
            <a:ext uri="{FF2B5EF4-FFF2-40B4-BE49-F238E27FC236}">
              <a16:creationId xmlns:a16="http://schemas.microsoft.com/office/drawing/2014/main" id="{C2B85455-C5A9-455F-8901-EDC8096424FF}"/>
            </a:ext>
          </a:extLst>
        </xdr:cNvPr>
        <xdr:cNvSpPr/>
      </xdr:nvSpPr>
      <xdr:spPr>
        <a:xfrm>
          <a:off x="7762876" y="9867901"/>
          <a:ext cx="76200" cy="781049"/>
        </a:xfrm>
        <a:prstGeom prst="rightBrace">
          <a:avLst>
            <a:gd name="adj1" fmla="val 12131"/>
            <a:gd name="adj2" fmla="val 39061"/>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38101</xdr:colOff>
      <xdr:row>0</xdr:row>
      <xdr:rowOff>95250</xdr:rowOff>
    </xdr:from>
    <xdr:to>
      <xdr:col>20</xdr:col>
      <xdr:colOff>381001</xdr:colOff>
      <xdr:row>3</xdr:row>
      <xdr:rowOff>85725</xdr:rowOff>
    </xdr:to>
    <xdr:sp macro="" textlink="">
      <xdr:nvSpPr>
        <xdr:cNvPr id="8" name="テキスト ボックス 7">
          <a:extLst>
            <a:ext uri="{FF2B5EF4-FFF2-40B4-BE49-F238E27FC236}">
              <a16:creationId xmlns:a16="http://schemas.microsoft.com/office/drawing/2014/main" id="{27813E99-4494-453B-9E46-A7307985F4AB}"/>
            </a:ext>
          </a:extLst>
        </xdr:cNvPr>
        <xdr:cNvSpPr txBox="1"/>
      </xdr:nvSpPr>
      <xdr:spPr>
        <a:xfrm>
          <a:off x="7943851" y="95250"/>
          <a:ext cx="4610100" cy="666750"/>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t>※</a:t>
          </a:r>
          <a:r>
            <a:rPr kumimoji="1" lang="ja-JP" altLang="en-US" sz="1600"/>
            <a:t>　</a:t>
          </a:r>
          <a:r>
            <a:rPr kumimoji="1" lang="ja-JP" altLang="en-US" sz="1600" u="sng">
              <a:solidFill>
                <a:srgbClr val="FF0000"/>
              </a:solidFill>
            </a:rPr>
            <a:t>青・緑色枠</a:t>
          </a:r>
          <a:r>
            <a:rPr kumimoji="1" lang="ja-JP" altLang="en-US" sz="1600">
              <a:solidFill>
                <a:srgbClr val="FF0000"/>
              </a:solidFill>
            </a:rPr>
            <a:t>は文字等を直接入力</a:t>
          </a:r>
          <a:r>
            <a:rPr kumimoji="1" lang="ja-JP" altLang="en-US" sz="1600"/>
            <a:t>してください。</a:t>
          </a:r>
          <a:endParaRPr kumimoji="1" lang="en-US" altLang="ja-JP" sz="1600"/>
        </a:p>
        <a:p>
          <a:r>
            <a:rPr kumimoji="1" lang="en-US" altLang="ja-JP" sz="1600"/>
            <a:t>※</a:t>
          </a:r>
          <a:r>
            <a:rPr kumimoji="1" lang="ja-JP" altLang="en-US" sz="1600"/>
            <a:t>　</a:t>
          </a:r>
          <a:r>
            <a:rPr kumimoji="1" lang="ja-JP" altLang="en-US" sz="1600" u="sng">
              <a:solidFill>
                <a:srgbClr val="FF0000"/>
              </a:solidFill>
            </a:rPr>
            <a:t>黄色枠</a:t>
          </a:r>
          <a:r>
            <a:rPr kumimoji="1" lang="ja-JP" altLang="en-US" sz="1600">
              <a:solidFill>
                <a:srgbClr val="FF0000"/>
              </a:solidFill>
            </a:rPr>
            <a:t>は▼ボタンで選択</a:t>
          </a:r>
          <a:r>
            <a:rPr kumimoji="1" lang="ja-JP" altLang="en-US" sz="1600"/>
            <a:t>してください。</a:t>
          </a:r>
        </a:p>
      </xdr:txBody>
    </xdr:sp>
    <xdr:clientData/>
  </xdr:twoCellAnchor>
  <xdr:twoCellAnchor>
    <xdr:from>
      <xdr:col>11</xdr:col>
      <xdr:colOff>28575</xdr:colOff>
      <xdr:row>3</xdr:row>
      <xdr:rowOff>38100</xdr:rowOff>
    </xdr:from>
    <xdr:to>
      <xdr:col>13</xdr:col>
      <xdr:colOff>28575</xdr:colOff>
      <xdr:row>4</xdr:row>
      <xdr:rowOff>38100</xdr:rowOff>
    </xdr:to>
    <xdr:cxnSp macro="">
      <xdr:nvCxnSpPr>
        <xdr:cNvPr id="9" name="直線矢印コネクタ 8">
          <a:extLst>
            <a:ext uri="{FF2B5EF4-FFF2-40B4-BE49-F238E27FC236}">
              <a16:creationId xmlns:a16="http://schemas.microsoft.com/office/drawing/2014/main" id="{700C6444-F47E-4301-9FC2-AD25368845FC}"/>
            </a:ext>
          </a:extLst>
        </xdr:cNvPr>
        <xdr:cNvCxnSpPr/>
      </xdr:nvCxnSpPr>
      <xdr:spPr>
        <a:xfrm flipH="1" flipV="1">
          <a:off x="7572375" y="714375"/>
          <a:ext cx="361950" cy="238125"/>
        </a:xfrm>
        <a:prstGeom prst="straightConnector1">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695324</xdr:colOff>
      <xdr:row>0</xdr:row>
      <xdr:rowOff>200025</xdr:rowOff>
    </xdr:from>
    <xdr:to>
      <xdr:col>12</xdr:col>
      <xdr:colOff>57149</xdr:colOff>
      <xdr:row>4</xdr:row>
      <xdr:rowOff>28575</xdr:rowOff>
    </xdr:to>
    <xdr:sp macro="" textlink="">
      <xdr:nvSpPr>
        <xdr:cNvPr id="10" name="楕円 9">
          <a:extLst>
            <a:ext uri="{FF2B5EF4-FFF2-40B4-BE49-F238E27FC236}">
              <a16:creationId xmlns:a16="http://schemas.microsoft.com/office/drawing/2014/main" id="{ED607A79-630D-2934-3E70-C79DFD0B1F8A}"/>
            </a:ext>
          </a:extLst>
        </xdr:cNvPr>
        <xdr:cNvSpPr/>
      </xdr:nvSpPr>
      <xdr:spPr>
        <a:xfrm>
          <a:off x="6486524" y="200025"/>
          <a:ext cx="1228725" cy="7429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228600</xdr:colOff>
      <xdr:row>1</xdr:row>
      <xdr:rowOff>95251</xdr:rowOff>
    </xdr:from>
    <xdr:to>
      <xdr:col>9</xdr:col>
      <xdr:colOff>714375</xdr:colOff>
      <xdr:row>3</xdr:row>
      <xdr:rowOff>152400</xdr:rowOff>
    </xdr:to>
    <xdr:sp macro="" textlink="">
      <xdr:nvSpPr>
        <xdr:cNvPr id="11" name="楕円 10">
          <a:extLst>
            <a:ext uri="{FF2B5EF4-FFF2-40B4-BE49-F238E27FC236}">
              <a16:creationId xmlns:a16="http://schemas.microsoft.com/office/drawing/2014/main" id="{48DD44CD-1A1B-39C4-F85E-596B3251169C}"/>
            </a:ext>
          </a:extLst>
        </xdr:cNvPr>
        <xdr:cNvSpPr/>
      </xdr:nvSpPr>
      <xdr:spPr>
        <a:xfrm>
          <a:off x="6019800" y="342901"/>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１</a:t>
          </a:r>
        </a:p>
      </xdr:txBody>
    </xdr:sp>
    <xdr:clientData/>
  </xdr:twoCellAnchor>
  <xdr:twoCellAnchor>
    <xdr:from>
      <xdr:col>5</xdr:col>
      <xdr:colOff>790575</xdr:colOff>
      <xdr:row>7</xdr:row>
      <xdr:rowOff>38100</xdr:rowOff>
    </xdr:from>
    <xdr:to>
      <xdr:col>9</xdr:col>
      <xdr:colOff>333375</xdr:colOff>
      <xdr:row>11</xdr:row>
      <xdr:rowOff>190501</xdr:rowOff>
    </xdr:to>
    <xdr:sp macro="" textlink="">
      <xdr:nvSpPr>
        <xdr:cNvPr id="12" name="楕円 11">
          <a:extLst>
            <a:ext uri="{FF2B5EF4-FFF2-40B4-BE49-F238E27FC236}">
              <a16:creationId xmlns:a16="http://schemas.microsoft.com/office/drawing/2014/main" id="{6F56A022-EFA3-418B-81B6-56A1ABEB82CD}"/>
            </a:ext>
          </a:extLst>
        </xdr:cNvPr>
        <xdr:cNvSpPr/>
      </xdr:nvSpPr>
      <xdr:spPr>
        <a:xfrm>
          <a:off x="3914775" y="1638300"/>
          <a:ext cx="2209800" cy="904876"/>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857250</xdr:colOff>
      <xdr:row>5</xdr:row>
      <xdr:rowOff>114300</xdr:rowOff>
    </xdr:from>
    <xdr:to>
      <xdr:col>6</xdr:col>
      <xdr:colOff>409575</xdr:colOff>
      <xdr:row>7</xdr:row>
      <xdr:rowOff>152399</xdr:rowOff>
    </xdr:to>
    <xdr:sp macro="" textlink="">
      <xdr:nvSpPr>
        <xdr:cNvPr id="13" name="楕円 12">
          <a:extLst>
            <a:ext uri="{FF2B5EF4-FFF2-40B4-BE49-F238E27FC236}">
              <a16:creationId xmlns:a16="http://schemas.microsoft.com/office/drawing/2014/main" id="{62D1680F-ACC7-4296-96EC-CE7EC8E903AD}"/>
            </a:ext>
          </a:extLst>
        </xdr:cNvPr>
        <xdr:cNvSpPr/>
      </xdr:nvSpPr>
      <xdr:spPr>
        <a:xfrm>
          <a:off x="3981450" y="1266825"/>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２</a:t>
          </a:r>
        </a:p>
      </xdr:txBody>
    </xdr:sp>
    <xdr:clientData/>
  </xdr:twoCellAnchor>
  <xdr:twoCellAnchor>
    <xdr:from>
      <xdr:col>3</xdr:col>
      <xdr:colOff>19050</xdr:colOff>
      <xdr:row>11</xdr:row>
      <xdr:rowOff>180975</xdr:rowOff>
    </xdr:from>
    <xdr:to>
      <xdr:col>4</xdr:col>
      <xdr:colOff>161925</xdr:colOff>
      <xdr:row>13</xdr:row>
      <xdr:rowOff>57150</xdr:rowOff>
    </xdr:to>
    <xdr:sp macro="" textlink="">
      <xdr:nvSpPr>
        <xdr:cNvPr id="14" name="楕円 13">
          <a:extLst>
            <a:ext uri="{FF2B5EF4-FFF2-40B4-BE49-F238E27FC236}">
              <a16:creationId xmlns:a16="http://schemas.microsoft.com/office/drawing/2014/main" id="{CE5D2E46-78C5-4460-9B05-3D576918AE79}"/>
            </a:ext>
          </a:extLst>
        </xdr:cNvPr>
        <xdr:cNvSpPr/>
      </xdr:nvSpPr>
      <xdr:spPr>
        <a:xfrm>
          <a:off x="1066800" y="2533650"/>
          <a:ext cx="1285875" cy="42862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18</xdr:row>
      <xdr:rowOff>123826</xdr:rowOff>
    </xdr:from>
    <xdr:to>
      <xdr:col>9</xdr:col>
      <xdr:colOff>428625</xdr:colOff>
      <xdr:row>20</xdr:row>
      <xdr:rowOff>114300</xdr:rowOff>
    </xdr:to>
    <xdr:sp macro="" textlink="">
      <xdr:nvSpPr>
        <xdr:cNvPr id="16" name="楕円 15">
          <a:extLst>
            <a:ext uri="{FF2B5EF4-FFF2-40B4-BE49-F238E27FC236}">
              <a16:creationId xmlns:a16="http://schemas.microsoft.com/office/drawing/2014/main" id="{83223EFA-8C7A-4B41-A40E-7361D3AA085D}"/>
            </a:ext>
          </a:extLst>
        </xdr:cNvPr>
        <xdr:cNvSpPr/>
      </xdr:nvSpPr>
      <xdr:spPr>
        <a:xfrm>
          <a:off x="95250" y="4543426"/>
          <a:ext cx="6124575" cy="942974"/>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76201</xdr:colOff>
      <xdr:row>21</xdr:row>
      <xdr:rowOff>0</xdr:rowOff>
    </xdr:from>
    <xdr:to>
      <xdr:col>9</xdr:col>
      <xdr:colOff>409576</xdr:colOff>
      <xdr:row>25</xdr:row>
      <xdr:rowOff>219075</xdr:rowOff>
    </xdr:to>
    <xdr:sp macro="" textlink="">
      <xdr:nvSpPr>
        <xdr:cNvPr id="17" name="楕円 16">
          <a:extLst>
            <a:ext uri="{FF2B5EF4-FFF2-40B4-BE49-F238E27FC236}">
              <a16:creationId xmlns:a16="http://schemas.microsoft.com/office/drawing/2014/main" id="{4CCCA268-8666-4607-87F2-676FC06E78D4}"/>
            </a:ext>
          </a:extLst>
        </xdr:cNvPr>
        <xdr:cNvSpPr/>
      </xdr:nvSpPr>
      <xdr:spPr>
        <a:xfrm>
          <a:off x="523876" y="5686425"/>
          <a:ext cx="5676900" cy="8191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866776</xdr:colOff>
      <xdr:row>27</xdr:row>
      <xdr:rowOff>190500</xdr:rowOff>
    </xdr:from>
    <xdr:to>
      <xdr:col>6</xdr:col>
      <xdr:colOff>47626</xdr:colOff>
      <xdr:row>29</xdr:row>
      <xdr:rowOff>9525</xdr:rowOff>
    </xdr:to>
    <xdr:sp macro="" textlink="">
      <xdr:nvSpPr>
        <xdr:cNvPr id="18" name="楕円 17">
          <a:extLst>
            <a:ext uri="{FF2B5EF4-FFF2-40B4-BE49-F238E27FC236}">
              <a16:creationId xmlns:a16="http://schemas.microsoft.com/office/drawing/2014/main" id="{165C2F57-8481-4363-8D71-585F1071E050}"/>
            </a:ext>
          </a:extLst>
        </xdr:cNvPr>
        <xdr:cNvSpPr/>
      </xdr:nvSpPr>
      <xdr:spPr>
        <a:xfrm>
          <a:off x="3057526" y="6819900"/>
          <a:ext cx="1047750" cy="34290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29</xdr:row>
      <xdr:rowOff>342899</xdr:rowOff>
    </xdr:from>
    <xdr:to>
      <xdr:col>6</xdr:col>
      <xdr:colOff>180975</xdr:colOff>
      <xdr:row>31</xdr:row>
      <xdr:rowOff>28575</xdr:rowOff>
    </xdr:to>
    <xdr:sp macro="" textlink="">
      <xdr:nvSpPr>
        <xdr:cNvPr id="19" name="楕円 18">
          <a:extLst>
            <a:ext uri="{FF2B5EF4-FFF2-40B4-BE49-F238E27FC236}">
              <a16:creationId xmlns:a16="http://schemas.microsoft.com/office/drawing/2014/main" id="{5546B59A-9F64-4F1B-A9C2-AAD7BEA15FFD}"/>
            </a:ext>
          </a:extLst>
        </xdr:cNvPr>
        <xdr:cNvSpPr/>
      </xdr:nvSpPr>
      <xdr:spPr>
        <a:xfrm>
          <a:off x="3305175" y="7496174"/>
          <a:ext cx="933450" cy="361951"/>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781050</xdr:colOff>
      <xdr:row>31</xdr:row>
      <xdr:rowOff>47624</xdr:rowOff>
    </xdr:from>
    <xdr:to>
      <xdr:col>6</xdr:col>
      <xdr:colOff>142875</xdr:colOff>
      <xdr:row>35</xdr:row>
      <xdr:rowOff>285749</xdr:rowOff>
    </xdr:to>
    <xdr:sp macro="" textlink="">
      <xdr:nvSpPr>
        <xdr:cNvPr id="21" name="楕円 20">
          <a:extLst>
            <a:ext uri="{FF2B5EF4-FFF2-40B4-BE49-F238E27FC236}">
              <a16:creationId xmlns:a16="http://schemas.microsoft.com/office/drawing/2014/main" id="{1169DB04-5AE3-45C5-BD73-5E8903A282BA}"/>
            </a:ext>
          </a:extLst>
        </xdr:cNvPr>
        <xdr:cNvSpPr/>
      </xdr:nvSpPr>
      <xdr:spPr>
        <a:xfrm>
          <a:off x="2971800" y="7877174"/>
          <a:ext cx="1228725" cy="160972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37</xdr:row>
      <xdr:rowOff>66674</xdr:rowOff>
    </xdr:from>
    <xdr:to>
      <xdr:col>6</xdr:col>
      <xdr:colOff>171450</xdr:colOff>
      <xdr:row>40</xdr:row>
      <xdr:rowOff>9524</xdr:rowOff>
    </xdr:to>
    <xdr:sp macro="" textlink="">
      <xdr:nvSpPr>
        <xdr:cNvPr id="22" name="楕円 21">
          <a:extLst>
            <a:ext uri="{FF2B5EF4-FFF2-40B4-BE49-F238E27FC236}">
              <a16:creationId xmlns:a16="http://schemas.microsoft.com/office/drawing/2014/main" id="{6CA214C2-3582-4A90-8915-4A704DFF3331}"/>
            </a:ext>
          </a:extLst>
        </xdr:cNvPr>
        <xdr:cNvSpPr/>
      </xdr:nvSpPr>
      <xdr:spPr>
        <a:xfrm>
          <a:off x="3000375" y="9877424"/>
          <a:ext cx="1228725" cy="13620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47624</xdr:colOff>
      <xdr:row>35</xdr:row>
      <xdr:rowOff>266700</xdr:rowOff>
    </xdr:from>
    <xdr:to>
      <xdr:col>6</xdr:col>
      <xdr:colOff>66675</xdr:colOff>
      <xdr:row>37</xdr:row>
      <xdr:rowOff>0</xdr:rowOff>
    </xdr:to>
    <xdr:sp macro="" textlink="">
      <xdr:nvSpPr>
        <xdr:cNvPr id="23" name="楕円 22">
          <a:extLst>
            <a:ext uri="{FF2B5EF4-FFF2-40B4-BE49-F238E27FC236}">
              <a16:creationId xmlns:a16="http://schemas.microsoft.com/office/drawing/2014/main" id="{BF498E21-2120-4910-96CA-6F63BBB55078}"/>
            </a:ext>
          </a:extLst>
        </xdr:cNvPr>
        <xdr:cNvSpPr/>
      </xdr:nvSpPr>
      <xdr:spPr>
        <a:xfrm>
          <a:off x="3171824" y="9467850"/>
          <a:ext cx="952501" cy="34290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257175</xdr:colOff>
      <xdr:row>10</xdr:row>
      <xdr:rowOff>76200</xdr:rowOff>
    </xdr:from>
    <xdr:to>
      <xdr:col>3</xdr:col>
      <xdr:colOff>142875</xdr:colOff>
      <xdr:row>12</xdr:row>
      <xdr:rowOff>57149</xdr:rowOff>
    </xdr:to>
    <xdr:sp macro="" textlink="">
      <xdr:nvSpPr>
        <xdr:cNvPr id="24" name="楕円 23">
          <a:extLst>
            <a:ext uri="{FF2B5EF4-FFF2-40B4-BE49-F238E27FC236}">
              <a16:creationId xmlns:a16="http://schemas.microsoft.com/office/drawing/2014/main" id="{EA238000-39FF-4809-9BCD-3C9784417CC2}"/>
            </a:ext>
          </a:extLst>
        </xdr:cNvPr>
        <xdr:cNvSpPr/>
      </xdr:nvSpPr>
      <xdr:spPr>
        <a:xfrm>
          <a:off x="704850" y="2171700"/>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３</a:t>
          </a:r>
        </a:p>
      </xdr:txBody>
    </xdr:sp>
    <xdr:clientData/>
  </xdr:twoCellAnchor>
  <xdr:twoCellAnchor>
    <xdr:from>
      <xdr:col>4</xdr:col>
      <xdr:colOff>352425</xdr:colOff>
      <xdr:row>16</xdr:row>
      <xdr:rowOff>152400</xdr:rowOff>
    </xdr:from>
    <xdr:to>
      <xdr:col>4</xdr:col>
      <xdr:colOff>838200</xdr:colOff>
      <xdr:row>18</xdr:row>
      <xdr:rowOff>114299</xdr:rowOff>
    </xdr:to>
    <xdr:sp macro="" textlink="">
      <xdr:nvSpPr>
        <xdr:cNvPr id="26" name="楕円 25">
          <a:extLst>
            <a:ext uri="{FF2B5EF4-FFF2-40B4-BE49-F238E27FC236}">
              <a16:creationId xmlns:a16="http://schemas.microsoft.com/office/drawing/2014/main" id="{4DC452BF-F9DA-4571-A4ED-B9C240263CE6}"/>
            </a:ext>
          </a:extLst>
        </xdr:cNvPr>
        <xdr:cNvSpPr/>
      </xdr:nvSpPr>
      <xdr:spPr>
        <a:xfrm>
          <a:off x="2543175" y="4048125"/>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４</a:t>
          </a:r>
        </a:p>
      </xdr:txBody>
    </xdr:sp>
    <xdr:clientData/>
  </xdr:twoCellAnchor>
  <xdr:twoCellAnchor>
    <xdr:from>
      <xdr:col>5</xdr:col>
      <xdr:colOff>133350</xdr:colOff>
      <xdr:row>21</xdr:row>
      <xdr:rowOff>142875</xdr:rowOff>
    </xdr:from>
    <xdr:to>
      <xdr:col>5</xdr:col>
      <xdr:colOff>619125</xdr:colOff>
      <xdr:row>25</xdr:row>
      <xdr:rowOff>28574</xdr:rowOff>
    </xdr:to>
    <xdr:sp macro="" textlink="">
      <xdr:nvSpPr>
        <xdr:cNvPr id="27" name="楕円 26">
          <a:extLst>
            <a:ext uri="{FF2B5EF4-FFF2-40B4-BE49-F238E27FC236}">
              <a16:creationId xmlns:a16="http://schemas.microsoft.com/office/drawing/2014/main" id="{FC8789D0-114D-4509-B451-9FA8C5DDA1BC}"/>
            </a:ext>
          </a:extLst>
        </xdr:cNvPr>
        <xdr:cNvSpPr/>
      </xdr:nvSpPr>
      <xdr:spPr>
        <a:xfrm>
          <a:off x="3257550" y="5829300"/>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５</a:t>
          </a:r>
        </a:p>
      </xdr:txBody>
    </xdr:sp>
    <xdr:clientData/>
  </xdr:twoCellAnchor>
  <xdr:twoCellAnchor>
    <xdr:from>
      <xdr:col>4</xdr:col>
      <xdr:colOff>352425</xdr:colOff>
      <xdr:row>27</xdr:row>
      <xdr:rowOff>114300</xdr:rowOff>
    </xdr:from>
    <xdr:to>
      <xdr:col>4</xdr:col>
      <xdr:colOff>838200</xdr:colOff>
      <xdr:row>29</xdr:row>
      <xdr:rowOff>76199</xdr:rowOff>
    </xdr:to>
    <xdr:sp macro="" textlink="">
      <xdr:nvSpPr>
        <xdr:cNvPr id="28" name="楕円 27">
          <a:extLst>
            <a:ext uri="{FF2B5EF4-FFF2-40B4-BE49-F238E27FC236}">
              <a16:creationId xmlns:a16="http://schemas.microsoft.com/office/drawing/2014/main" id="{AD2FC9AC-AF30-48D0-B23C-33CD64883493}"/>
            </a:ext>
          </a:extLst>
        </xdr:cNvPr>
        <xdr:cNvSpPr/>
      </xdr:nvSpPr>
      <xdr:spPr>
        <a:xfrm>
          <a:off x="2543175" y="6743700"/>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６</a:t>
          </a:r>
        </a:p>
      </xdr:txBody>
    </xdr:sp>
    <xdr:clientData/>
  </xdr:twoCellAnchor>
  <xdr:twoCellAnchor>
    <xdr:from>
      <xdr:col>4</xdr:col>
      <xdr:colOff>638175</xdr:colOff>
      <xdr:row>29</xdr:row>
      <xdr:rowOff>247650</xdr:rowOff>
    </xdr:from>
    <xdr:to>
      <xdr:col>5</xdr:col>
      <xdr:colOff>190500</xdr:colOff>
      <xdr:row>31</xdr:row>
      <xdr:rowOff>57149</xdr:rowOff>
    </xdr:to>
    <xdr:sp macro="" textlink="">
      <xdr:nvSpPr>
        <xdr:cNvPr id="30" name="楕円 29">
          <a:extLst>
            <a:ext uri="{FF2B5EF4-FFF2-40B4-BE49-F238E27FC236}">
              <a16:creationId xmlns:a16="http://schemas.microsoft.com/office/drawing/2014/main" id="{BD8D5864-5DC3-4FA6-8206-04F1EEC1AB65}"/>
            </a:ext>
          </a:extLst>
        </xdr:cNvPr>
        <xdr:cNvSpPr/>
      </xdr:nvSpPr>
      <xdr:spPr>
        <a:xfrm>
          <a:off x="2828925" y="7400925"/>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rgbClr val="FF0000"/>
              </a:solidFill>
            </a:rPr>
            <a:t>7</a:t>
          </a:r>
          <a:endParaRPr kumimoji="1" lang="ja-JP" altLang="en-US" sz="2000" b="1">
            <a:solidFill>
              <a:srgbClr val="FF0000"/>
            </a:solidFill>
          </a:endParaRPr>
        </a:p>
      </xdr:txBody>
    </xdr:sp>
    <xdr:clientData/>
  </xdr:twoCellAnchor>
  <xdr:twoCellAnchor>
    <xdr:from>
      <xdr:col>4</xdr:col>
      <xdr:colOff>276225</xdr:colOff>
      <xdr:row>32</xdr:row>
      <xdr:rowOff>114300</xdr:rowOff>
    </xdr:from>
    <xdr:to>
      <xdr:col>4</xdr:col>
      <xdr:colOff>762000</xdr:colOff>
      <xdr:row>33</xdr:row>
      <xdr:rowOff>219074</xdr:rowOff>
    </xdr:to>
    <xdr:sp macro="" textlink="">
      <xdr:nvSpPr>
        <xdr:cNvPr id="32" name="楕円 31">
          <a:extLst>
            <a:ext uri="{FF2B5EF4-FFF2-40B4-BE49-F238E27FC236}">
              <a16:creationId xmlns:a16="http://schemas.microsoft.com/office/drawing/2014/main" id="{64EC4538-A08D-4010-ADC1-AED35BD110C7}"/>
            </a:ext>
          </a:extLst>
        </xdr:cNvPr>
        <xdr:cNvSpPr/>
      </xdr:nvSpPr>
      <xdr:spPr>
        <a:xfrm>
          <a:off x="2466975" y="8324850"/>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rgbClr val="FF0000"/>
              </a:solidFill>
            </a:rPr>
            <a:t>8</a:t>
          </a:r>
        </a:p>
      </xdr:txBody>
    </xdr:sp>
    <xdr:clientData/>
  </xdr:twoCellAnchor>
  <xdr:twoCellAnchor>
    <xdr:from>
      <xdr:col>4</xdr:col>
      <xdr:colOff>0</xdr:colOff>
      <xdr:row>36</xdr:row>
      <xdr:rowOff>0</xdr:rowOff>
    </xdr:from>
    <xdr:to>
      <xdr:col>4</xdr:col>
      <xdr:colOff>485775</xdr:colOff>
      <xdr:row>37</xdr:row>
      <xdr:rowOff>180974</xdr:rowOff>
    </xdr:to>
    <xdr:sp macro="" textlink="">
      <xdr:nvSpPr>
        <xdr:cNvPr id="34" name="楕円 33">
          <a:extLst>
            <a:ext uri="{FF2B5EF4-FFF2-40B4-BE49-F238E27FC236}">
              <a16:creationId xmlns:a16="http://schemas.microsoft.com/office/drawing/2014/main" id="{1E19240F-8CC4-4CC4-ABC3-3670B09371F3}"/>
            </a:ext>
          </a:extLst>
        </xdr:cNvPr>
        <xdr:cNvSpPr/>
      </xdr:nvSpPr>
      <xdr:spPr>
        <a:xfrm>
          <a:off x="2190750" y="9505950"/>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９</a:t>
          </a:r>
        </a:p>
      </xdr:txBody>
    </xdr:sp>
    <xdr:clientData/>
  </xdr:twoCellAnchor>
  <xdr:twoCellAnchor>
    <xdr:from>
      <xdr:col>4</xdr:col>
      <xdr:colOff>85726</xdr:colOff>
      <xdr:row>38</xdr:row>
      <xdr:rowOff>257175</xdr:rowOff>
    </xdr:from>
    <xdr:to>
      <xdr:col>4</xdr:col>
      <xdr:colOff>819150</xdr:colOff>
      <xdr:row>39</xdr:row>
      <xdr:rowOff>104775</xdr:rowOff>
    </xdr:to>
    <xdr:sp macro="" textlink="">
      <xdr:nvSpPr>
        <xdr:cNvPr id="35" name="楕円 34">
          <a:extLst>
            <a:ext uri="{FF2B5EF4-FFF2-40B4-BE49-F238E27FC236}">
              <a16:creationId xmlns:a16="http://schemas.microsoft.com/office/drawing/2014/main" id="{3F887735-F742-4543-BFDD-0001458A80E1}"/>
            </a:ext>
          </a:extLst>
        </xdr:cNvPr>
        <xdr:cNvSpPr/>
      </xdr:nvSpPr>
      <xdr:spPr>
        <a:xfrm>
          <a:off x="2276476" y="10372725"/>
          <a:ext cx="733424" cy="40957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rgbClr val="FF0000"/>
              </a:solidFill>
            </a:rPr>
            <a:t>10</a:t>
          </a:r>
          <a:endParaRPr kumimoji="1" lang="ja-JP" altLang="en-US" sz="20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19050</xdr:colOff>
      <xdr:row>15</xdr:row>
      <xdr:rowOff>142875</xdr:rowOff>
    </xdr:from>
    <xdr:to>
      <xdr:col>18</xdr:col>
      <xdr:colOff>190500</xdr:colOff>
      <xdr:row>15</xdr:row>
      <xdr:rowOff>142875</xdr:rowOff>
    </xdr:to>
    <xdr:cxnSp macro="">
      <xdr:nvCxnSpPr>
        <xdr:cNvPr id="2" name="直線矢印コネクタ 1">
          <a:extLst>
            <a:ext uri="{FF2B5EF4-FFF2-40B4-BE49-F238E27FC236}">
              <a16:creationId xmlns:a16="http://schemas.microsoft.com/office/drawing/2014/main" id="{F538E8FE-E64C-4DA1-A0AB-36FD5978610B}"/>
            </a:ext>
          </a:extLst>
        </xdr:cNvPr>
        <xdr:cNvCxnSpPr/>
      </xdr:nvCxnSpPr>
      <xdr:spPr>
        <a:xfrm>
          <a:off x="7400925" y="4533900"/>
          <a:ext cx="781050" cy="0"/>
        </a:xfrm>
        <a:prstGeom prst="straightConnector1">
          <a:avLst/>
        </a:prstGeom>
        <a:ln w="19050">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76199</xdr:colOff>
      <xdr:row>1</xdr:row>
      <xdr:rowOff>133350</xdr:rowOff>
    </xdr:from>
    <xdr:to>
      <xdr:col>16</xdr:col>
      <xdr:colOff>200025</xdr:colOff>
      <xdr:row>2</xdr:row>
      <xdr:rowOff>619125</xdr:rowOff>
    </xdr:to>
    <xdr:sp macro="" textlink="">
      <xdr:nvSpPr>
        <xdr:cNvPr id="3" name="右中かっこ 2">
          <a:extLst>
            <a:ext uri="{FF2B5EF4-FFF2-40B4-BE49-F238E27FC236}">
              <a16:creationId xmlns:a16="http://schemas.microsoft.com/office/drawing/2014/main" id="{0388AB19-2797-4EAE-80A0-EDB7C46AE72F}"/>
            </a:ext>
          </a:extLst>
        </xdr:cNvPr>
        <xdr:cNvSpPr/>
      </xdr:nvSpPr>
      <xdr:spPr>
        <a:xfrm>
          <a:off x="7210424" y="133350"/>
          <a:ext cx="123826" cy="819150"/>
        </a:xfrm>
        <a:prstGeom prst="rightBrace">
          <a:avLst>
            <a:gd name="adj1" fmla="val 8333"/>
            <a:gd name="adj2" fmla="val 68367"/>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1</xdr:row>
      <xdr:rowOff>95250</xdr:rowOff>
    </xdr:from>
    <xdr:to>
      <xdr:col>24</xdr:col>
      <xdr:colOff>342900</xdr:colOff>
      <xdr:row>2</xdr:row>
      <xdr:rowOff>28576</xdr:rowOff>
    </xdr:to>
    <xdr:sp macro="" textlink="">
      <xdr:nvSpPr>
        <xdr:cNvPr id="4" name="テキスト ボックス 3">
          <a:extLst>
            <a:ext uri="{FF2B5EF4-FFF2-40B4-BE49-F238E27FC236}">
              <a16:creationId xmlns:a16="http://schemas.microsoft.com/office/drawing/2014/main" id="{905607D2-05CF-4CC4-B261-A200C9953601}"/>
            </a:ext>
          </a:extLst>
        </xdr:cNvPr>
        <xdr:cNvSpPr txBox="1"/>
      </xdr:nvSpPr>
      <xdr:spPr>
        <a:xfrm>
          <a:off x="7381875" y="95250"/>
          <a:ext cx="4610100" cy="333376"/>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t>※</a:t>
          </a:r>
          <a:r>
            <a:rPr kumimoji="1" lang="ja-JP" altLang="en-US" sz="1600"/>
            <a:t>　</a:t>
          </a:r>
          <a:r>
            <a:rPr kumimoji="1" lang="ja-JP" altLang="en-US" sz="1600" u="sng">
              <a:solidFill>
                <a:srgbClr val="FF0000"/>
              </a:solidFill>
            </a:rPr>
            <a:t>青色枠</a:t>
          </a:r>
          <a:r>
            <a:rPr kumimoji="1" lang="ja-JP" altLang="en-US" sz="1600">
              <a:solidFill>
                <a:srgbClr val="FF0000"/>
              </a:solidFill>
            </a:rPr>
            <a:t>は文字等を直接入力</a:t>
          </a:r>
          <a:r>
            <a:rPr kumimoji="1" lang="ja-JP" altLang="en-US" sz="1600"/>
            <a:t>してください。</a:t>
          </a:r>
          <a:endParaRPr kumimoji="1" lang="en-US" altLang="ja-JP" sz="1600"/>
        </a:p>
      </xdr:txBody>
    </xdr:sp>
    <xdr:clientData/>
  </xdr:twoCellAnchor>
  <xdr:twoCellAnchor>
    <xdr:from>
      <xdr:col>7</xdr:col>
      <xdr:colOff>200025</xdr:colOff>
      <xdr:row>19</xdr:row>
      <xdr:rowOff>142875</xdr:rowOff>
    </xdr:from>
    <xdr:to>
      <xdr:col>10</xdr:col>
      <xdr:colOff>0</xdr:colOff>
      <xdr:row>19</xdr:row>
      <xdr:rowOff>152400</xdr:rowOff>
    </xdr:to>
    <xdr:cxnSp macro="">
      <xdr:nvCxnSpPr>
        <xdr:cNvPr id="6" name="直線矢印コネクタ 5">
          <a:extLst>
            <a:ext uri="{FF2B5EF4-FFF2-40B4-BE49-F238E27FC236}">
              <a16:creationId xmlns:a16="http://schemas.microsoft.com/office/drawing/2014/main" id="{FACC7FF2-3F51-4A04-BB2F-CBD5F92AE186}"/>
            </a:ext>
          </a:extLst>
        </xdr:cNvPr>
        <xdr:cNvCxnSpPr/>
      </xdr:nvCxnSpPr>
      <xdr:spPr>
        <a:xfrm>
          <a:off x="3219450" y="5972175"/>
          <a:ext cx="1171575" cy="9525"/>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19</xdr:row>
      <xdr:rowOff>133350</xdr:rowOff>
    </xdr:from>
    <xdr:to>
      <xdr:col>12</xdr:col>
      <xdr:colOff>0</xdr:colOff>
      <xdr:row>19</xdr:row>
      <xdr:rowOff>142875</xdr:rowOff>
    </xdr:to>
    <xdr:cxnSp macro="">
      <xdr:nvCxnSpPr>
        <xdr:cNvPr id="7" name="直線矢印コネクタ 6">
          <a:extLst>
            <a:ext uri="{FF2B5EF4-FFF2-40B4-BE49-F238E27FC236}">
              <a16:creationId xmlns:a16="http://schemas.microsoft.com/office/drawing/2014/main" id="{5A54A362-0D54-4293-BCCD-70AE9034FD18}"/>
            </a:ext>
          </a:extLst>
        </xdr:cNvPr>
        <xdr:cNvCxnSpPr/>
      </xdr:nvCxnSpPr>
      <xdr:spPr>
        <a:xfrm flipV="1">
          <a:off x="4400550" y="5962650"/>
          <a:ext cx="904875" cy="9525"/>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xdr:colOff>
      <xdr:row>25</xdr:row>
      <xdr:rowOff>152400</xdr:rowOff>
    </xdr:from>
    <xdr:to>
      <xdr:col>11</xdr:col>
      <xdr:colOff>19050</xdr:colOff>
      <xdr:row>25</xdr:row>
      <xdr:rowOff>152400</xdr:rowOff>
    </xdr:to>
    <xdr:cxnSp macro="">
      <xdr:nvCxnSpPr>
        <xdr:cNvPr id="8" name="直線矢印コネクタ 7">
          <a:extLst>
            <a:ext uri="{FF2B5EF4-FFF2-40B4-BE49-F238E27FC236}">
              <a16:creationId xmlns:a16="http://schemas.microsoft.com/office/drawing/2014/main" id="{9C42BB6A-85E0-4539-B12A-263B28C2EBB5}"/>
            </a:ext>
          </a:extLst>
        </xdr:cNvPr>
        <xdr:cNvCxnSpPr/>
      </xdr:nvCxnSpPr>
      <xdr:spPr>
        <a:xfrm>
          <a:off x="3962400" y="7172325"/>
          <a:ext cx="904875" cy="0"/>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209550</xdr:colOff>
      <xdr:row>21</xdr:row>
      <xdr:rowOff>114300</xdr:rowOff>
    </xdr:from>
    <xdr:to>
      <xdr:col>8</xdr:col>
      <xdr:colOff>238125</xdr:colOff>
      <xdr:row>21</xdr:row>
      <xdr:rowOff>123825</xdr:rowOff>
    </xdr:to>
    <xdr:cxnSp macro="">
      <xdr:nvCxnSpPr>
        <xdr:cNvPr id="9" name="直線矢印コネクタ 8">
          <a:extLst>
            <a:ext uri="{FF2B5EF4-FFF2-40B4-BE49-F238E27FC236}">
              <a16:creationId xmlns:a16="http://schemas.microsoft.com/office/drawing/2014/main" id="{8DB39191-415F-4763-86D6-934288E608B4}"/>
            </a:ext>
          </a:extLst>
        </xdr:cNvPr>
        <xdr:cNvCxnSpPr/>
      </xdr:nvCxnSpPr>
      <xdr:spPr>
        <a:xfrm>
          <a:off x="3228975" y="6419850"/>
          <a:ext cx="485775" cy="9525"/>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228600</xdr:colOff>
      <xdr:row>33</xdr:row>
      <xdr:rowOff>123825</xdr:rowOff>
    </xdr:from>
    <xdr:to>
      <xdr:col>11</xdr:col>
      <xdr:colOff>209550</xdr:colOff>
      <xdr:row>33</xdr:row>
      <xdr:rowOff>123825</xdr:rowOff>
    </xdr:to>
    <xdr:cxnSp macro="">
      <xdr:nvCxnSpPr>
        <xdr:cNvPr id="10" name="直線矢印コネクタ 9">
          <a:extLst>
            <a:ext uri="{FF2B5EF4-FFF2-40B4-BE49-F238E27FC236}">
              <a16:creationId xmlns:a16="http://schemas.microsoft.com/office/drawing/2014/main" id="{1E2A8E36-BA64-4970-BBFC-0BE68D4D4765}"/>
            </a:ext>
          </a:extLst>
        </xdr:cNvPr>
        <xdr:cNvCxnSpPr/>
      </xdr:nvCxnSpPr>
      <xdr:spPr>
        <a:xfrm>
          <a:off x="4619625" y="9286875"/>
          <a:ext cx="438150" cy="0"/>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36</xdr:row>
      <xdr:rowOff>152400</xdr:rowOff>
    </xdr:from>
    <xdr:to>
      <xdr:col>8</xdr:col>
      <xdr:colOff>0</xdr:colOff>
      <xdr:row>36</xdr:row>
      <xdr:rowOff>161925</xdr:rowOff>
    </xdr:to>
    <xdr:cxnSp macro="">
      <xdr:nvCxnSpPr>
        <xdr:cNvPr id="12" name="直線矢印コネクタ 11">
          <a:extLst>
            <a:ext uri="{FF2B5EF4-FFF2-40B4-BE49-F238E27FC236}">
              <a16:creationId xmlns:a16="http://schemas.microsoft.com/office/drawing/2014/main" id="{B1056917-1CB0-4D5D-8B3C-E2C7434EEFBA}"/>
            </a:ext>
          </a:extLst>
        </xdr:cNvPr>
        <xdr:cNvCxnSpPr/>
      </xdr:nvCxnSpPr>
      <xdr:spPr>
        <a:xfrm flipV="1">
          <a:off x="3019425" y="10029825"/>
          <a:ext cx="457200" cy="9525"/>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39</xdr:row>
      <xdr:rowOff>133350</xdr:rowOff>
    </xdr:from>
    <xdr:to>
      <xdr:col>8</xdr:col>
      <xdr:colOff>209550</xdr:colOff>
      <xdr:row>39</xdr:row>
      <xdr:rowOff>142875</xdr:rowOff>
    </xdr:to>
    <xdr:cxnSp macro="">
      <xdr:nvCxnSpPr>
        <xdr:cNvPr id="13" name="直線矢印コネクタ 12">
          <a:extLst>
            <a:ext uri="{FF2B5EF4-FFF2-40B4-BE49-F238E27FC236}">
              <a16:creationId xmlns:a16="http://schemas.microsoft.com/office/drawing/2014/main" id="{B51C18A4-7EA6-4033-881A-5E8BDC4E5D8B}"/>
            </a:ext>
          </a:extLst>
        </xdr:cNvPr>
        <xdr:cNvCxnSpPr/>
      </xdr:nvCxnSpPr>
      <xdr:spPr>
        <a:xfrm>
          <a:off x="3028950" y="10725150"/>
          <a:ext cx="657225" cy="9525"/>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16</xdr:row>
      <xdr:rowOff>152400</xdr:rowOff>
    </xdr:from>
    <xdr:to>
      <xdr:col>8</xdr:col>
      <xdr:colOff>238125</xdr:colOff>
      <xdr:row>16</xdr:row>
      <xdr:rowOff>161925</xdr:rowOff>
    </xdr:to>
    <xdr:cxnSp macro="">
      <xdr:nvCxnSpPr>
        <xdr:cNvPr id="14" name="直線矢印コネクタ 13">
          <a:extLst>
            <a:ext uri="{FF2B5EF4-FFF2-40B4-BE49-F238E27FC236}">
              <a16:creationId xmlns:a16="http://schemas.microsoft.com/office/drawing/2014/main" id="{33ED32BF-C4FA-4642-A281-621380848924}"/>
            </a:ext>
          </a:extLst>
        </xdr:cNvPr>
        <xdr:cNvCxnSpPr/>
      </xdr:nvCxnSpPr>
      <xdr:spPr>
        <a:xfrm>
          <a:off x="3019425" y="5267325"/>
          <a:ext cx="695325" cy="9525"/>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30</xdr:row>
      <xdr:rowOff>152400</xdr:rowOff>
    </xdr:from>
    <xdr:to>
      <xdr:col>13</xdr:col>
      <xdr:colOff>0</xdr:colOff>
      <xdr:row>30</xdr:row>
      <xdr:rowOff>152400</xdr:rowOff>
    </xdr:to>
    <xdr:cxnSp macro="">
      <xdr:nvCxnSpPr>
        <xdr:cNvPr id="16" name="直線矢印コネクタ 15">
          <a:extLst>
            <a:ext uri="{FF2B5EF4-FFF2-40B4-BE49-F238E27FC236}">
              <a16:creationId xmlns:a16="http://schemas.microsoft.com/office/drawing/2014/main" id="{80F637DA-6BC6-42A7-B72E-DC78694CA3D5}"/>
            </a:ext>
          </a:extLst>
        </xdr:cNvPr>
        <xdr:cNvCxnSpPr/>
      </xdr:nvCxnSpPr>
      <xdr:spPr>
        <a:xfrm>
          <a:off x="4857750" y="8601075"/>
          <a:ext cx="904875" cy="0"/>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28</xdr:row>
      <xdr:rowOff>123825</xdr:rowOff>
    </xdr:from>
    <xdr:to>
      <xdr:col>11</xdr:col>
      <xdr:colOff>228600</xdr:colOff>
      <xdr:row>28</xdr:row>
      <xdr:rowOff>133350</xdr:rowOff>
    </xdr:to>
    <xdr:cxnSp macro="">
      <xdr:nvCxnSpPr>
        <xdr:cNvPr id="19" name="直線矢印コネクタ 18">
          <a:extLst>
            <a:ext uri="{FF2B5EF4-FFF2-40B4-BE49-F238E27FC236}">
              <a16:creationId xmlns:a16="http://schemas.microsoft.com/office/drawing/2014/main" id="{B9A28F39-65D7-4352-BC73-A0108B7FD649}"/>
            </a:ext>
          </a:extLst>
        </xdr:cNvPr>
        <xdr:cNvCxnSpPr/>
      </xdr:nvCxnSpPr>
      <xdr:spPr>
        <a:xfrm>
          <a:off x="4391025" y="8096250"/>
          <a:ext cx="685800" cy="9525"/>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23</xdr:row>
      <xdr:rowOff>171450</xdr:rowOff>
    </xdr:from>
    <xdr:to>
      <xdr:col>11</xdr:col>
      <xdr:colOff>28575</xdr:colOff>
      <xdr:row>23</xdr:row>
      <xdr:rowOff>180975</xdr:rowOff>
    </xdr:to>
    <xdr:cxnSp macro="">
      <xdr:nvCxnSpPr>
        <xdr:cNvPr id="22" name="直線矢印コネクタ 21">
          <a:extLst>
            <a:ext uri="{FF2B5EF4-FFF2-40B4-BE49-F238E27FC236}">
              <a16:creationId xmlns:a16="http://schemas.microsoft.com/office/drawing/2014/main" id="{E738637A-D56A-41DD-A1DF-696A6856F0F3}"/>
            </a:ext>
          </a:extLst>
        </xdr:cNvPr>
        <xdr:cNvCxnSpPr/>
      </xdr:nvCxnSpPr>
      <xdr:spPr>
        <a:xfrm>
          <a:off x="4400550" y="6953250"/>
          <a:ext cx="476250" cy="9525"/>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21</xdr:row>
      <xdr:rowOff>142875</xdr:rowOff>
    </xdr:from>
    <xdr:to>
      <xdr:col>11</xdr:col>
      <xdr:colOff>9525</xdr:colOff>
      <xdr:row>21</xdr:row>
      <xdr:rowOff>152400</xdr:rowOff>
    </xdr:to>
    <xdr:cxnSp macro="">
      <xdr:nvCxnSpPr>
        <xdr:cNvPr id="25" name="直線矢印コネクタ 24">
          <a:extLst>
            <a:ext uri="{FF2B5EF4-FFF2-40B4-BE49-F238E27FC236}">
              <a16:creationId xmlns:a16="http://schemas.microsoft.com/office/drawing/2014/main" id="{1393EE42-9304-431C-B7BE-456982C48017}"/>
            </a:ext>
          </a:extLst>
        </xdr:cNvPr>
        <xdr:cNvCxnSpPr/>
      </xdr:nvCxnSpPr>
      <xdr:spPr>
        <a:xfrm>
          <a:off x="4400550" y="6448425"/>
          <a:ext cx="457200" cy="9525"/>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36</xdr:row>
      <xdr:rowOff>171450</xdr:rowOff>
    </xdr:from>
    <xdr:to>
      <xdr:col>11</xdr:col>
      <xdr:colOff>285750</xdr:colOff>
      <xdr:row>36</xdr:row>
      <xdr:rowOff>171450</xdr:rowOff>
    </xdr:to>
    <xdr:cxnSp macro="">
      <xdr:nvCxnSpPr>
        <xdr:cNvPr id="30" name="直線矢印コネクタ 29">
          <a:extLst>
            <a:ext uri="{FF2B5EF4-FFF2-40B4-BE49-F238E27FC236}">
              <a16:creationId xmlns:a16="http://schemas.microsoft.com/office/drawing/2014/main" id="{3DC55881-B38F-479C-8509-9B5A392A507E}"/>
            </a:ext>
          </a:extLst>
        </xdr:cNvPr>
        <xdr:cNvCxnSpPr/>
      </xdr:nvCxnSpPr>
      <xdr:spPr>
        <a:xfrm>
          <a:off x="3943350" y="10048875"/>
          <a:ext cx="1190625" cy="0"/>
        </a:xfrm>
        <a:prstGeom prst="straightConnector1">
          <a:avLst/>
        </a:prstGeom>
        <a:ln w="9525">
          <a:solidFill>
            <a:srgbClr val="0000CC"/>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309564</xdr:colOff>
      <xdr:row>0</xdr:row>
      <xdr:rowOff>285749</xdr:rowOff>
    </xdr:from>
    <xdr:to>
      <xdr:col>8</xdr:col>
      <xdr:colOff>171451</xdr:colOff>
      <xdr:row>3</xdr:row>
      <xdr:rowOff>47624</xdr:rowOff>
    </xdr:to>
    <xdr:sp macro="" textlink="">
      <xdr:nvSpPr>
        <xdr:cNvPr id="11" name="楕円 10">
          <a:extLst>
            <a:ext uri="{FF2B5EF4-FFF2-40B4-BE49-F238E27FC236}">
              <a16:creationId xmlns:a16="http://schemas.microsoft.com/office/drawing/2014/main" id="{3931E12E-FB30-4B02-AC40-3E381102BC66}"/>
            </a:ext>
          </a:extLst>
        </xdr:cNvPr>
        <xdr:cNvSpPr/>
      </xdr:nvSpPr>
      <xdr:spPr>
        <a:xfrm>
          <a:off x="2416970" y="285749"/>
          <a:ext cx="1219200" cy="1035844"/>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559593</xdr:colOff>
      <xdr:row>15</xdr:row>
      <xdr:rowOff>47625</xdr:rowOff>
    </xdr:from>
    <xdr:to>
      <xdr:col>16</xdr:col>
      <xdr:colOff>11906</xdr:colOff>
      <xdr:row>42</xdr:row>
      <xdr:rowOff>59531</xdr:rowOff>
    </xdr:to>
    <xdr:sp macro="" textlink="">
      <xdr:nvSpPr>
        <xdr:cNvPr id="15" name="楕円 14">
          <a:extLst>
            <a:ext uri="{FF2B5EF4-FFF2-40B4-BE49-F238E27FC236}">
              <a16:creationId xmlns:a16="http://schemas.microsoft.com/office/drawing/2014/main" id="{11CA7031-E056-47EB-BC87-675788499ED1}"/>
            </a:ext>
          </a:extLst>
        </xdr:cNvPr>
        <xdr:cNvSpPr/>
      </xdr:nvSpPr>
      <xdr:spPr>
        <a:xfrm>
          <a:off x="1595437" y="4667250"/>
          <a:ext cx="5500688" cy="6465094"/>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297656</xdr:colOff>
      <xdr:row>43</xdr:row>
      <xdr:rowOff>261937</xdr:rowOff>
    </xdr:from>
    <xdr:to>
      <xdr:col>15</xdr:col>
      <xdr:colOff>345281</xdr:colOff>
      <xdr:row>48</xdr:row>
      <xdr:rowOff>80963</xdr:rowOff>
    </xdr:to>
    <xdr:sp macro="" textlink="">
      <xdr:nvSpPr>
        <xdr:cNvPr id="17" name="楕円 16">
          <a:extLst>
            <a:ext uri="{FF2B5EF4-FFF2-40B4-BE49-F238E27FC236}">
              <a16:creationId xmlns:a16="http://schemas.microsoft.com/office/drawing/2014/main" id="{DF5AB74B-57DB-4A23-9D9A-D6B6A7CAF6EB}"/>
            </a:ext>
          </a:extLst>
        </xdr:cNvPr>
        <xdr:cNvSpPr/>
      </xdr:nvSpPr>
      <xdr:spPr>
        <a:xfrm>
          <a:off x="559594" y="11489531"/>
          <a:ext cx="6417468" cy="1604963"/>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51</xdr:row>
      <xdr:rowOff>-1</xdr:rowOff>
    </xdr:from>
    <xdr:to>
      <xdr:col>15</xdr:col>
      <xdr:colOff>345281</xdr:colOff>
      <xdr:row>60</xdr:row>
      <xdr:rowOff>238124</xdr:rowOff>
    </xdr:to>
    <xdr:sp macro="" textlink="">
      <xdr:nvSpPr>
        <xdr:cNvPr id="18" name="楕円 17">
          <a:extLst>
            <a:ext uri="{FF2B5EF4-FFF2-40B4-BE49-F238E27FC236}">
              <a16:creationId xmlns:a16="http://schemas.microsoft.com/office/drawing/2014/main" id="{61389E33-D883-4D83-9E27-1AF123C59D60}"/>
            </a:ext>
          </a:extLst>
        </xdr:cNvPr>
        <xdr:cNvSpPr/>
      </xdr:nvSpPr>
      <xdr:spPr>
        <a:xfrm>
          <a:off x="261938" y="13930312"/>
          <a:ext cx="6715124" cy="3679031"/>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178594</xdr:colOff>
      <xdr:row>2</xdr:row>
      <xdr:rowOff>11906</xdr:rowOff>
    </xdr:from>
    <xdr:to>
      <xdr:col>5</xdr:col>
      <xdr:colOff>211932</xdr:colOff>
      <xdr:row>2</xdr:row>
      <xdr:rowOff>497680</xdr:rowOff>
    </xdr:to>
    <xdr:sp macro="" textlink="">
      <xdr:nvSpPr>
        <xdr:cNvPr id="20" name="楕円 19">
          <a:extLst>
            <a:ext uri="{FF2B5EF4-FFF2-40B4-BE49-F238E27FC236}">
              <a16:creationId xmlns:a16="http://schemas.microsoft.com/office/drawing/2014/main" id="{A66A1DAA-8559-4454-AE37-0729ED4A2799}"/>
            </a:ext>
          </a:extLst>
        </xdr:cNvPr>
        <xdr:cNvSpPr/>
      </xdr:nvSpPr>
      <xdr:spPr>
        <a:xfrm>
          <a:off x="1833563" y="738187"/>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rgbClr val="FF0000"/>
              </a:solidFill>
            </a:rPr>
            <a:t>1</a:t>
          </a:r>
          <a:endParaRPr kumimoji="1" lang="ja-JP" altLang="en-US" sz="2000" b="1">
            <a:solidFill>
              <a:srgbClr val="FF0000"/>
            </a:solidFill>
          </a:endParaRPr>
        </a:p>
      </xdr:txBody>
    </xdr:sp>
    <xdr:clientData/>
  </xdr:twoCellAnchor>
  <xdr:twoCellAnchor>
    <xdr:from>
      <xdr:col>5</xdr:col>
      <xdr:colOff>214313</xdr:colOff>
      <xdr:row>22</xdr:row>
      <xdr:rowOff>23813</xdr:rowOff>
    </xdr:from>
    <xdr:to>
      <xdr:col>6</xdr:col>
      <xdr:colOff>247650</xdr:colOff>
      <xdr:row>24</xdr:row>
      <xdr:rowOff>33337</xdr:rowOff>
    </xdr:to>
    <xdr:sp macro="" textlink="">
      <xdr:nvSpPr>
        <xdr:cNvPr id="23" name="楕円 22">
          <a:extLst>
            <a:ext uri="{FF2B5EF4-FFF2-40B4-BE49-F238E27FC236}">
              <a16:creationId xmlns:a16="http://schemas.microsoft.com/office/drawing/2014/main" id="{40FE3A78-E5B3-4D49-B313-D95249971B48}"/>
            </a:ext>
          </a:extLst>
        </xdr:cNvPr>
        <xdr:cNvSpPr/>
      </xdr:nvSpPr>
      <xdr:spPr>
        <a:xfrm>
          <a:off x="2321719" y="6334126"/>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２</a:t>
          </a:r>
        </a:p>
      </xdr:txBody>
    </xdr:sp>
    <xdr:clientData/>
  </xdr:twoCellAnchor>
  <xdr:twoCellAnchor>
    <xdr:from>
      <xdr:col>3</xdr:col>
      <xdr:colOff>559593</xdr:colOff>
      <xdr:row>45</xdr:row>
      <xdr:rowOff>154781</xdr:rowOff>
    </xdr:from>
    <xdr:to>
      <xdr:col>4</xdr:col>
      <xdr:colOff>426243</xdr:colOff>
      <xdr:row>46</xdr:row>
      <xdr:rowOff>188118</xdr:rowOff>
    </xdr:to>
    <xdr:sp macro="" textlink="">
      <xdr:nvSpPr>
        <xdr:cNvPr id="26" name="楕円 25">
          <a:extLst>
            <a:ext uri="{FF2B5EF4-FFF2-40B4-BE49-F238E27FC236}">
              <a16:creationId xmlns:a16="http://schemas.microsoft.com/office/drawing/2014/main" id="{176D0BBC-CF6D-4238-B7F4-FA313D11B5CC}"/>
            </a:ext>
          </a:extLst>
        </xdr:cNvPr>
        <xdr:cNvSpPr/>
      </xdr:nvSpPr>
      <xdr:spPr>
        <a:xfrm>
          <a:off x="1595437" y="11989594"/>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３</a:t>
          </a:r>
        </a:p>
      </xdr:txBody>
    </xdr:sp>
    <xdr:clientData/>
  </xdr:twoCellAnchor>
  <xdr:twoCellAnchor>
    <xdr:from>
      <xdr:col>7</xdr:col>
      <xdr:colOff>285751</xdr:colOff>
      <xdr:row>54</xdr:row>
      <xdr:rowOff>285749</xdr:rowOff>
    </xdr:from>
    <xdr:to>
      <xdr:col>8</xdr:col>
      <xdr:colOff>319088</xdr:colOff>
      <xdr:row>56</xdr:row>
      <xdr:rowOff>211930</xdr:rowOff>
    </xdr:to>
    <xdr:sp macro="" textlink="">
      <xdr:nvSpPr>
        <xdr:cNvPr id="27" name="楕円 26">
          <a:extLst>
            <a:ext uri="{FF2B5EF4-FFF2-40B4-BE49-F238E27FC236}">
              <a16:creationId xmlns:a16="http://schemas.microsoft.com/office/drawing/2014/main" id="{D37A00F2-E422-48CD-A15C-DBDC0C75B485}"/>
            </a:ext>
          </a:extLst>
        </xdr:cNvPr>
        <xdr:cNvSpPr/>
      </xdr:nvSpPr>
      <xdr:spPr>
        <a:xfrm>
          <a:off x="3298032" y="16025812"/>
          <a:ext cx="485775" cy="485774"/>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R43"/>
  <sheetViews>
    <sheetView zoomScaleNormal="100" workbookViewId="0">
      <selection activeCell="G45" sqref="G45"/>
    </sheetView>
  </sheetViews>
  <sheetFormatPr defaultRowHeight="12" x14ac:dyDescent="0.15"/>
  <cols>
    <col min="1" max="1" width="1" style="1" customWidth="1"/>
    <col min="2" max="2" width="5.7109375" style="19" customWidth="1"/>
    <col min="3" max="3" width="9" style="19" customWidth="1"/>
    <col min="4" max="4" width="17.140625" style="19" customWidth="1"/>
    <col min="5" max="6" width="14" style="19" customWidth="1"/>
    <col min="7" max="7" width="12.28515625" style="19" customWidth="1"/>
    <col min="8" max="8" width="1.42578125" style="19" customWidth="1"/>
    <col min="9" max="9" width="12.28515625" style="19" customWidth="1"/>
    <col min="10" max="10" width="12.85546875" style="19" customWidth="1"/>
    <col min="11" max="11" width="13.42578125" style="19" customWidth="1"/>
    <col min="12" max="12" width="1.7109375" style="1" customWidth="1"/>
    <col min="13" max="13" width="3.7109375" style="34" bestFit="1" customWidth="1"/>
    <col min="14" max="24" width="9.140625" style="1"/>
    <col min="25" max="25" width="3.5703125" style="1" customWidth="1"/>
    <col min="26" max="29" width="9.140625" style="1"/>
    <col min="30" max="30" width="3" style="8" customWidth="1"/>
    <col min="31" max="31" width="15.5703125" style="52" bestFit="1" customWidth="1"/>
    <col min="32" max="40" width="9.140625" style="1"/>
    <col min="41" max="42" width="9.140625" style="26"/>
    <col min="43" max="16384" width="9.140625" style="1"/>
  </cols>
  <sheetData>
    <row r="1" spans="2:42" ht="19.5" customHeight="1" x14ac:dyDescent="0.15">
      <c r="B1" s="130" t="s">
        <v>202</v>
      </c>
      <c r="C1" s="61"/>
      <c r="D1" s="61"/>
      <c r="G1" s="131"/>
      <c r="H1" s="131"/>
      <c r="N1" s="12"/>
    </row>
    <row r="2" spans="2:42" s="75" customFormat="1" ht="15.75" customHeight="1" x14ac:dyDescent="0.15">
      <c r="B2" s="65"/>
      <c r="C2" s="65"/>
      <c r="D2" s="65"/>
      <c r="E2" s="65"/>
      <c r="F2" s="65"/>
      <c r="G2" s="65"/>
      <c r="H2" s="65"/>
      <c r="I2" s="65"/>
      <c r="J2" s="65"/>
      <c r="K2" s="101" t="s">
        <v>30</v>
      </c>
      <c r="M2" s="74"/>
      <c r="AD2" s="212"/>
      <c r="AE2" s="76"/>
      <c r="AO2" s="77"/>
      <c r="AP2" s="77"/>
    </row>
    <row r="3" spans="2:42" s="78" customFormat="1" ht="18" customHeight="1" x14ac:dyDescent="0.15">
      <c r="B3" s="65"/>
      <c r="C3" s="65"/>
      <c r="D3" s="65"/>
      <c r="E3" s="65"/>
      <c r="F3" s="65"/>
      <c r="G3" s="88"/>
      <c r="H3" s="88"/>
      <c r="I3" s="132"/>
      <c r="J3" s="257"/>
      <c r="K3" s="257"/>
      <c r="AE3" s="79"/>
      <c r="AO3" s="80"/>
      <c r="AP3" s="80"/>
    </row>
    <row r="4" spans="2:42" s="17" customFormat="1" ht="18.75" customHeight="1" x14ac:dyDescent="0.15">
      <c r="B4" s="19"/>
      <c r="C4" s="19"/>
      <c r="D4" s="19"/>
      <c r="E4" s="19"/>
      <c r="F4" s="61"/>
      <c r="I4" s="61"/>
      <c r="J4" s="61"/>
      <c r="K4" s="61"/>
      <c r="M4" s="36"/>
      <c r="V4" s="16"/>
      <c r="W4" s="16"/>
      <c r="X4" s="16"/>
      <c r="Y4" s="16"/>
      <c r="Z4" s="16"/>
      <c r="AD4" s="208"/>
      <c r="AE4" s="53"/>
      <c r="AO4" s="66"/>
      <c r="AP4" s="66"/>
    </row>
    <row r="5" spans="2:42" s="82" customFormat="1" ht="18.75" customHeight="1" x14ac:dyDescent="0.15">
      <c r="B5" s="19"/>
      <c r="C5" s="203" t="s">
        <v>32</v>
      </c>
      <c r="D5" s="203"/>
      <c r="E5" s="81"/>
      <c r="F5" s="81"/>
      <c r="G5" s="61"/>
      <c r="H5" s="61"/>
      <c r="I5" s="61"/>
      <c r="J5" s="61"/>
      <c r="K5" s="61"/>
      <c r="M5" s="36"/>
      <c r="N5" s="103" t="s">
        <v>203</v>
      </c>
      <c r="V5" s="31"/>
      <c r="W5" s="31"/>
      <c r="X5" s="31"/>
      <c r="Y5" s="31"/>
      <c r="Z5" s="21"/>
      <c r="AD5" s="213"/>
      <c r="AE5" s="83"/>
      <c r="AO5" s="84"/>
      <c r="AP5" s="84"/>
    </row>
    <row r="6" spans="2:42" s="17" customFormat="1" ht="16.5" customHeight="1" x14ac:dyDescent="0.15">
      <c r="B6" s="19"/>
      <c r="C6" s="133" t="s">
        <v>33</v>
      </c>
      <c r="D6" s="133"/>
      <c r="E6" s="133"/>
      <c r="F6" s="133"/>
      <c r="G6" s="132"/>
      <c r="H6" s="132"/>
      <c r="I6" s="134"/>
      <c r="J6" s="61"/>
      <c r="K6" s="61"/>
      <c r="M6" s="36"/>
      <c r="O6" s="16"/>
      <c r="P6" s="16"/>
      <c r="Q6" s="16"/>
      <c r="R6" s="16"/>
      <c r="S6" s="16"/>
      <c r="T6" s="16"/>
      <c r="U6" s="16"/>
      <c r="V6" s="16"/>
      <c r="W6" s="16"/>
      <c r="X6" s="16"/>
      <c r="Y6" s="16"/>
      <c r="Z6" s="16"/>
      <c r="AD6" s="208"/>
      <c r="AE6" s="53"/>
      <c r="AO6" s="66"/>
      <c r="AP6" s="66"/>
    </row>
    <row r="7" spans="2:42" s="17" customFormat="1" ht="18.75" customHeight="1" x14ac:dyDescent="0.15">
      <c r="B7" s="19"/>
      <c r="C7" s="135" t="s">
        <v>75</v>
      </c>
      <c r="D7" s="221" t="s">
        <v>141</v>
      </c>
      <c r="E7" s="136" t="s">
        <v>76</v>
      </c>
      <c r="F7" s="133"/>
      <c r="G7" s="61"/>
      <c r="H7" s="61"/>
      <c r="I7" s="61"/>
      <c r="J7" s="61"/>
      <c r="K7" s="61"/>
      <c r="M7" s="222" t="s">
        <v>41</v>
      </c>
      <c r="N7" s="86" t="s">
        <v>121</v>
      </c>
      <c r="O7" s="29"/>
      <c r="P7" s="29"/>
      <c r="Q7" s="31"/>
      <c r="R7" s="21"/>
      <c r="S7" s="16"/>
      <c r="T7" s="16"/>
      <c r="U7" s="16"/>
      <c r="V7" s="16"/>
      <c r="W7" s="16"/>
      <c r="X7" s="16"/>
      <c r="Y7" s="16"/>
      <c r="Z7" s="16"/>
      <c r="AD7" s="208"/>
      <c r="AE7" s="53"/>
      <c r="AO7" s="66"/>
      <c r="AP7" s="66"/>
    </row>
    <row r="8" spans="2:42" s="17" customFormat="1" ht="14.25" x14ac:dyDescent="0.15">
      <c r="B8" s="19"/>
      <c r="C8" s="137"/>
      <c r="D8" s="137"/>
      <c r="E8" s="137"/>
      <c r="F8" s="137"/>
      <c r="G8" s="61"/>
      <c r="H8" s="61"/>
      <c r="I8" s="61"/>
      <c r="J8" s="61"/>
      <c r="K8" s="61"/>
      <c r="M8" s="36"/>
      <c r="N8" s="16"/>
      <c r="O8" s="16"/>
      <c r="P8" s="16"/>
      <c r="Q8" s="16"/>
      <c r="R8" s="16"/>
      <c r="S8" s="16"/>
      <c r="T8" s="16"/>
      <c r="U8" s="16"/>
      <c r="V8" s="16"/>
      <c r="W8" s="16"/>
      <c r="X8" s="16"/>
      <c r="Y8" s="16"/>
      <c r="Z8" s="16"/>
      <c r="AD8" s="208"/>
      <c r="AE8" s="53"/>
      <c r="AO8" s="66"/>
      <c r="AP8" s="66"/>
    </row>
    <row r="9" spans="2:42" s="17" customFormat="1" ht="19.5" customHeight="1" x14ac:dyDescent="0.15">
      <c r="B9" s="19"/>
      <c r="C9" s="19"/>
      <c r="D9" s="19"/>
      <c r="E9" s="19"/>
      <c r="F9" s="20" t="s">
        <v>34</v>
      </c>
      <c r="G9" s="258"/>
      <c r="H9" s="258"/>
      <c r="I9" s="258"/>
      <c r="J9" s="258"/>
      <c r="K9" s="258"/>
      <c r="M9" s="38" t="s">
        <v>41</v>
      </c>
      <c r="N9" s="224" t="s">
        <v>126</v>
      </c>
      <c r="O9" s="31"/>
      <c r="P9" s="31"/>
      <c r="Q9" s="31"/>
      <c r="R9" s="21"/>
      <c r="S9" s="21"/>
      <c r="T9" s="16"/>
      <c r="U9" s="16"/>
      <c r="V9" s="16"/>
      <c r="W9" s="16"/>
      <c r="X9" s="16"/>
      <c r="Y9" s="16"/>
      <c r="Z9" s="16"/>
      <c r="AD9" s="208"/>
      <c r="AE9" s="53"/>
      <c r="AO9" s="66"/>
      <c r="AP9" s="66"/>
    </row>
    <row r="10" spans="2:42" s="17" customFormat="1" ht="5.25" customHeight="1" x14ac:dyDescent="0.15">
      <c r="B10" s="19"/>
      <c r="C10" s="19"/>
      <c r="D10" s="19"/>
      <c r="E10" s="19"/>
      <c r="F10" s="20"/>
      <c r="G10" s="73"/>
      <c r="H10" s="73"/>
      <c r="I10" s="73"/>
      <c r="J10" s="73"/>
      <c r="K10" s="73"/>
      <c r="M10" s="38"/>
      <c r="N10" s="100"/>
      <c r="O10" s="99"/>
      <c r="P10" s="99"/>
      <c r="Q10" s="99"/>
      <c r="R10" s="21"/>
      <c r="S10" s="21"/>
      <c r="T10" s="16"/>
      <c r="U10" s="16"/>
      <c r="V10" s="16"/>
      <c r="W10" s="16"/>
      <c r="X10" s="16"/>
      <c r="Y10" s="16"/>
      <c r="Z10" s="16"/>
      <c r="AD10" s="208"/>
      <c r="AE10" s="53"/>
      <c r="AO10" s="66"/>
      <c r="AP10" s="66"/>
    </row>
    <row r="11" spans="2:42" s="17" customFormat="1" ht="20.25" customHeight="1" x14ac:dyDescent="0.15">
      <c r="B11" s="19"/>
      <c r="C11" s="19"/>
      <c r="D11" s="19"/>
      <c r="E11" s="19"/>
      <c r="F11" s="20" t="s">
        <v>35</v>
      </c>
      <c r="G11" s="185"/>
      <c r="H11" s="185"/>
      <c r="I11" s="259"/>
      <c r="J11" s="259"/>
      <c r="K11" s="184"/>
      <c r="M11" s="38" t="s">
        <v>41</v>
      </c>
      <c r="N11" s="224" t="s">
        <v>127</v>
      </c>
      <c r="O11" s="31"/>
      <c r="P11" s="31"/>
      <c r="Q11" s="31"/>
      <c r="R11" s="29"/>
      <c r="S11" s="29"/>
      <c r="T11" s="16"/>
      <c r="U11" s="16"/>
      <c r="V11" s="16"/>
      <c r="W11" s="16"/>
      <c r="X11" s="16"/>
      <c r="Y11" s="16"/>
      <c r="Z11" s="16"/>
      <c r="AD11" s="208"/>
      <c r="AE11" s="53"/>
      <c r="AO11" s="66"/>
      <c r="AP11" s="66"/>
    </row>
    <row r="12" spans="2:42" s="17" customFormat="1" ht="20.100000000000001" customHeight="1" x14ac:dyDescent="0.15">
      <c r="B12" s="19"/>
      <c r="C12" s="19"/>
      <c r="D12" s="19"/>
      <c r="E12" s="19"/>
      <c r="F12" s="19"/>
      <c r="G12" s="19"/>
      <c r="H12" s="19"/>
      <c r="I12" s="19"/>
      <c r="J12" s="19"/>
      <c r="K12" s="19"/>
      <c r="M12" s="36"/>
      <c r="N12" s="21"/>
      <c r="O12" s="21"/>
      <c r="P12" s="21"/>
      <c r="Q12" s="21"/>
      <c r="R12" s="21"/>
      <c r="S12" s="21"/>
      <c r="T12" s="16"/>
      <c r="U12" s="16"/>
      <c r="V12" s="16"/>
      <c r="W12" s="16"/>
      <c r="X12" s="16"/>
      <c r="Y12" s="16"/>
      <c r="Z12" s="16"/>
      <c r="AD12" s="208"/>
      <c r="AE12" s="53"/>
      <c r="AO12" s="66"/>
      <c r="AP12" s="66"/>
    </row>
    <row r="13" spans="2:42" s="17" customFormat="1" ht="24" customHeight="1" x14ac:dyDescent="0.15">
      <c r="B13" s="138" t="s">
        <v>27</v>
      </c>
      <c r="C13" s="139"/>
      <c r="D13" s="223"/>
      <c r="E13" s="140" t="s">
        <v>201</v>
      </c>
      <c r="F13" s="140"/>
      <c r="G13" s="140"/>
      <c r="H13" s="140"/>
      <c r="I13" s="140"/>
      <c r="J13" s="140"/>
      <c r="K13" s="139"/>
      <c r="M13" s="85" t="s">
        <v>41</v>
      </c>
      <c r="N13" s="103" t="s">
        <v>204</v>
      </c>
      <c r="O13" s="104"/>
      <c r="P13" s="104"/>
      <c r="Q13" s="104"/>
      <c r="R13" s="16"/>
      <c r="S13" s="16"/>
      <c r="T13" s="16"/>
      <c r="U13" s="16"/>
      <c r="V13" s="16"/>
      <c r="W13" s="16"/>
      <c r="X13" s="16"/>
      <c r="Y13" s="16"/>
      <c r="Z13" s="16"/>
      <c r="AD13" s="208"/>
      <c r="AE13" s="53"/>
      <c r="AO13" s="66"/>
      <c r="AP13" s="66"/>
    </row>
    <row r="14" spans="2:42" s="17" customFormat="1" ht="42" customHeight="1" x14ac:dyDescent="0.15">
      <c r="B14" s="256" t="s">
        <v>196</v>
      </c>
      <c r="C14" s="256"/>
      <c r="D14" s="256"/>
      <c r="E14" s="256"/>
      <c r="F14" s="256"/>
      <c r="G14" s="256"/>
      <c r="H14" s="256"/>
      <c r="I14" s="256"/>
      <c r="J14" s="256"/>
      <c r="K14" s="256"/>
      <c r="M14" s="36"/>
      <c r="N14" s="105"/>
      <c r="O14" s="105"/>
      <c r="P14" s="105"/>
      <c r="Q14" s="105"/>
      <c r="R14" s="105"/>
      <c r="S14" s="105"/>
      <c r="T14" s="105"/>
      <c r="U14" s="105"/>
      <c r="V14" s="16"/>
      <c r="W14" s="16"/>
      <c r="X14" s="16"/>
      <c r="Y14" s="16"/>
      <c r="Z14" s="16"/>
      <c r="AD14" s="208"/>
      <c r="AE14" s="53"/>
      <c r="AO14" s="66"/>
      <c r="AP14" s="66"/>
    </row>
    <row r="15" spans="2:42" s="17" customFormat="1" ht="16.5" customHeight="1" x14ac:dyDescent="0.15">
      <c r="B15" s="141"/>
      <c r="C15" s="141"/>
      <c r="D15" s="141"/>
      <c r="E15" s="141"/>
      <c r="F15" s="141"/>
      <c r="G15" s="141"/>
      <c r="H15" s="141"/>
      <c r="I15" s="141"/>
      <c r="J15" s="141"/>
      <c r="K15" s="141"/>
      <c r="M15" s="36"/>
      <c r="N15" s="105"/>
      <c r="O15" s="105"/>
      <c r="P15" s="105"/>
      <c r="Q15" s="105"/>
      <c r="R15" s="105"/>
      <c r="S15" s="105"/>
      <c r="T15" s="105"/>
      <c r="U15" s="105"/>
      <c r="V15" s="16"/>
      <c r="W15" s="16"/>
      <c r="X15" s="16"/>
      <c r="Y15" s="16"/>
      <c r="Z15" s="16"/>
      <c r="AD15" s="208"/>
      <c r="AE15" s="53"/>
      <c r="AO15" s="66"/>
      <c r="AP15" s="66"/>
    </row>
    <row r="16" spans="2:42" s="17" customFormat="1" ht="20.100000000000001" customHeight="1" x14ac:dyDescent="0.15">
      <c r="B16" s="260" t="s">
        <v>0</v>
      </c>
      <c r="C16" s="260"/>
      <c r="D16" s="260"/>
      <c r="E16" s="260"/>
      <c r="F16" s="260"/>
      <c r="G16" s="260"/>
      <c r="H16" s="260"/>
      <c r="I16" s="260"/>
      <c r="J16" s="260"/>
      <c r="K16" s="260"/>
      <c r="M16" s="36"/>
      <c r="N16" s="105"/>
      <c r="O16" s="105"/>
      <c r="P16" s="105"/>
      <c r="Q16" s="105"/>
      <c r="R16" s="105"/>
      <c r="S16" s="105"/>
      <c r="T16" s="105"/>
      <c r="U16" s="105"/>
      <c r="V16" s="16"/>
      <c r="W16" s="16"/>
      <c r="X16" s="16"/>
      <c r="Y16" s="16"/>
      <c r="Z16" s="16"/>
      <c r="AD16" s="208"/>
      <c r="AE16" s="53"/>
      <c r="AO16" s="66"/>
      <c r="AP16" s="66"/>
    </row>
    <row r="17" spans="2:44" s="17" customFormat="1" ht="21" customHeight="1" x14ac:dyDescent="0.15">
      <c r="B17" s="143" t="s">
        <v>198</v>
      </c>
      <c r="C17" s="19"/>
      <c r="D17" s="19"/>
      <c r="E17" s="19"/>
      <c r="F17" s="19"/>
      <c r="G17" s="19"/>
      <c r="H17" s="19"/>
      <c r="I17" s="19"/>
      <c r="J17" s="19"/>
      <c r="K17" s="19"/>
      <c r="M17" s="36"/>
      <c r="N17" s="105"/>
      <c r="O17" s="105"/>
      <c r="P17" s="105"/>
      <c r="Q17" s="105"/>
      <c r="R17" s="105"/>
      <c r="S17" s="105"/>
      <c r="T17" s="105"/>
      <c r="U17" s="105"/>
      <c r="V17" s="16"/>
      <c r="W17" s="16"/>
      <c r="X17" s="16"/>
      <c r="Y17" s="16"/>
      <c r="Z17" s="16"/>
      <c r="AE17" s="53"/>
      <c r="AO17" s="66"/>
      <c r="AP17" s="66"/>
    </row>
    <row r="18" spans="2:44" s="17" customFormat="1" ht="20.25" customHeight="1" x14ac:dyDescent="0.15">
      <c r="B18" s="19"/>
      <c r="C18" s="261">
        <f>G9</f>
        <v>0</v>
      </c>
      <c r="D18" s="262"/>
      <c r="E18" s="262"/>
      <c r="F18" s="262"/>
      <c r="G18" s="262"/>
      <c r="H18" s="204"/>
      <c r="I18" s="19"/>
      <c r="J18" s="143"/>
      <c r="K18" s="142"/>
      <c r="M18" s="38" t="s">
        <v>41</v>
      </c>
      <c r="N18" s="30" t="s">
        <v>77</v>
      </c>
      <c r="O18" s="31"/>
      <c r="P18" s="31"/>
      <c r="Q18" s="31"/>
      <c r="R18" s="31"/>
      <c r="S18" s="31"/>
      <c r="T18" s="31"/>
      <c r="U18" s="31"/>
      <c r="V18" s="31"/>
      <c r="W18" s="31"/>
      <c r="X18" s="31"/>
      <c r="Y18" s="31"/>
      <c r="Z18" s="31"/>
      <c r="AE18" s="53"/>
      <c r="AO18" s="66"/>
      <c r="AP18" s="66"/>
    </row>
    <row r="19" spans="2:44" s="17" customFormat="1" ht="21" customHeight="1" x14ac:dyDescent="0.15">
      <c r="B19" s="143" t="s">
        <v>1</v>
      </c>
      <c r="C19" s="143"/>
      <c r="D19" s="143"/>
      <c r="E19" s="19"/>
      <c r="F19" s="19"/>
      <c r="G19" s="19"/>
      <c r="H19" s="19"/>
      <c r="I19" s="19"/>
      <c r="J19" s="19"/>
      <c r="K19" s="19"/>
      <c r="M19" s="36"/>
      <c r="N19" s="32" t="s">
        <v>24</v>
      </c>
      <c r="O19" s="32"/>
      <c r="P19" s="32"/>
      <c r="Q19" s="32"/>
      <c r="R19" s="32"/>
      <c r="S19" s="32"/>
      <c r="T19" s="32"/>
      <c r="U19" s="32"/>
      <c r="V19" s="32"/>
      <c r="W19" s="16"/>
      <c r="X19" s="16"/>
      <c r="Y19" s="16"/>
      <c r="Z19" s="16"/>
      <c r="AE19" s="53"/>
      <c r="AO19" s="66"/>
      <c r="AP19" s="66"/>
    </row>
    <row r="20" spans="2:44" s="17" customFormat="1" ht="54" customHeight="1" x14ac:dyDescent="0.15">
      <c r="B20" s="143"/>
      <c r="C20" s="263"/>
      <c r="D20" s="263"/>
      <c r="E20" s="263"/>
      <c r="F20" s="263"/>
      <c r="G20" s="263"/>
      <c r="H20" s="263"/>
      <c r="I20" s="263"/>
      <c r="J20" s="263"/>
      <c r="K20" s="263"/>
      <c r="M20" s="38" t="s">
        <v>41</v>
      </c>
      <c r="N20" s="264" t="s">
        <v>43</v>
      </c>
      <c r="O20" s="264"/>
      <c r="P20" s="264"/>
      <c r="Q20" s="264"/>
      <c r="R20" s="264"/>
      <c r="S20" s="264"/>
      <c r="T20" s="264"/>
      <c r="U20" s="264"/>
      <c r="V20" s="264"/>
      <c r="W20" s="16"/>
      <c r="X20" s="16"/>
      <c r="Y20" s="16"/>
      <c r="Z20" s="16"/>
      <c r="AE20" s="53"/>
      <c r="AO20" s="66"/>
      <c r="AP20" s="66"/>
    </row>
    <row r="21" spans="2:44" s="75" customFormat="1" ht="24.75" customHeight="1" thickBot="1" x14ac:dyDescent="0.2">
      <c r="B21" s="143" t="s">
        <v>36</v>
      </c>
      <c r="C21" s="143"/>
      <c r="D21" s="143"/>
      <c r="E21" s="65"/>
      <c r="F21" s="65"/>
      <c r="G21" s="65"/>
      <c r="H21" s="65"/>
      <c r="I21" s="65"/>
      <c r="J21" s="65"/>
      <c r="K21" s="65"/>
      <c r="M21" s="74"/>
      <c r="N21" s="86"/>
      <c r="O21" s="86"/>
      <c r="P21" s="86"/>
      <c r="Q21" s="86"/>
      <c r="R21" s="86"/>
      <c r="S21" s="86"/>
      <c r="T21" s="86"/>
      <c r="U21" s="86"/>
      <c r="V21" s="86"/>
      <c r="W21" s="86"/>
      <c r="X21" s="86"/>
      <c r="Y21" s="86"/>
      <c r="Z21" s="86"/>
      <c r="AE21" s="76"/>
      <c r="AO21" s="77"/>
      <c r="AP21" s="77"/>
    </row>
    <row r="22" spans="2:44" s="17" customFormat="1" ht="17.25" customHeight="1" x14ac:dyDescent="0.15">
      <c r="B22" s="265" t="s">
        <v>53</v>
      </c>
      <c r="C22" s="265"/>
      <c r="D22" s="266"/>
      <c r="E22" s="266"/>
      <c r="F22" s="266"/>
      <c r="G22" s="266"/>
      <c r="H22" s="145"/>
      <c r="I22" s="146"/>
      <c r="J22" s="267"/>
      <c r="K22" s="268"/>
      <c r="M22" s="35"/>
      <c r="N22" s="269" t="s">
        <v>128</v>
      </c>
      <c r="O22" s="270"/>
      <c r="P22" s="270"/>
      <c r="Q22" s="270"/>
      <c r="R22" s="270"/>
      <c r="S22" s="270"/>
      <c r="T22" s="270"/>
      <c r="U22" s="271"/>
      <c r="V22" s="16"/>
      <c r="W22" s="16"/>
      <c r="X22" s="16"/>
      <c r="Y22" s="16"/>
      <c r="Z22" s="16"/>
      <c r="AD22" s="208"/>
      <c r="AE22" s="53"/>
      <c r="AO22" s="66"/>
      <c r="AP22" s="66"/>
    </row>
    <row r="23" spans="2:44" s="17" customFormat="1" ht="5.25" customHeight="1" x14ac:dyDescent="0.15">
      <c r="B23" s="144"/>
      <c r="C23" s="144"/>
      <c r="D23" s="145"/>
      <c r="E23" s="147"/>
      <c r="F23" s="147"/>
      <c r="G23" s="147"/>
      <c r="H23" s="147"/>
      <c r="I23" s="147"/>
      <c r="J23" s="89"/>
      <c r="K23" s="90"/>
      <c r="M23" s="35"/>
      <c r="N23" s="272"/>
      <c r="O23" s="273"/>
      <c r="P23" s="273"/>
      <c r="Q23" s="273"/>
      <c r="R23" s="273"/>
      <c r="S23" s="273"/>
      <c r="T23" s="273"/>
      <c r="U23" s="274"/>
      <c r="V23" s="16"/>
      <c r="W23" s="16"/>
      <c r="X23" s="16"/>
      <c r="Y23" s="16"/>
      <c r="Z23" s="16"/>
      <c r="AD23" s="208"/>
      <c r="AE23" s="53"/>
      <c r="AO23" s="66"/>
      <c r="AP23" s="66"/>
    </row>
    <row r="24" spans="2:44" s="17" customFormat="1" ht="17.25" customHeight="1" x14ac:dyDescent="0.15">
      <c r="B24" s="265" t="s">
        <v>37</v>
      </c>
      <c r="C24" s="265"/>
      <c r="D24" s="263"/>
      <c r="E24" s="263"/>
      <c r="F24" s="263"/>
      <c r="G24" s="216" t="s">
        <v>39</v>
      </c>
      <c r="H24" s="144"/>
      <c r="I24" s="275"/>
      <c r="J24" s="276"/>
      <c r="K24" s="276"/>
      <c r="M24" s="35"/>
      <c r="N24" s="272"/>
      <c r="O24" s="273"/>
      <c r="P24" s="273"/>
      <c r="Q24" s="273"/>
      <c r="R24" s="273"/>
      <c r="S24" s="273"/>
      <c r="T24" s="273"/>
      <c r="U24" s="274"/>
      <c r="V24" s="16"/>
      <c r="W24" s="16"/>
      <c r="X24" s="16"/>
      <c r="Y24" s="16"/>
      <c r="Z24" s="16"/>
      <c r="AD24" s="208"/>
      <c r="AE24" s="53"/>
      <c r="AO24" s="66"/>
      <c r="AP24" s="66"/>
    </row>
    <row r="25" spans="2:44" s="17" customFormat="1" ht="7.5" customHeight="1" thickBot="1" x14ac:dyDescent="0.2">
      <c r="B25" s="148"/>
      <c r="C25" s="148"/>
      <c r="D25" s="148"/>
      <c r="E25" s="67"/>
      <c r="F25" s="67"/>
      <c r="G25" s="61"/>
      <c r="H25" s="61"/>
      <c r="I25" s="61"/>
      <c r="J25" s="61"/>
      <c r="K25" s="61"/>
      <c r="M25" s="87"/>
      <c r="N25" s="272"/>
      <c r="O25" s="273"/>
      <c r="P25" s="273"/>
      <c r="Q25" s="273"/>
      <c r="R25" s="273"/>
      <c r="S25" s="273"/>
      <c r="T25" s="273"/>
      <c r="U25" s="274"/>
      <c r="V25" s="23"/>
      <c r="W25" s="23"/>
      <c r="X25" s="23"/>
      <c r="Y25" s="23"/>
      <c r="AD25" s="208"/>
      <c r="AE25" s="53"/>
      <c r="AO25" s="66"/>
      <c r="AP25" s="66"/>
    </row>
    <row r="26" spans="2:44" s="17" customFormat="1" ht="18" customHeight="1" x14ac:dyDescent="0.15">
      <c r="B26" s="265" t="s">
        <v>38</v>
      </c>
      <c r="C26" s="265"/>
      <c r="D26" s="262"/>
      <c r="E26" s="262"/>
      <c r="F26" s="262"/>
      <c r="G26" s="262"/>
      <c r="H26" s="204"/>
      <c r="I26" s="61"/>
      <c r="J26" s="61"/>
      <c r="K26" s="61"/>
      <c r="M26" s="36"/>
      <c r="N26" s="106"/>
      <c r="O26" s="106"/>
      <c r="P26" s="106"/>
      <c r="Q26" s="106"/>
      <c r="R26" s="106"/>
      <c r="S26" s="106"/>
      <c r="T26" s="106"/>
      <c r="U26" s="106"/>
      <c r="V26" s="23"/>
      <c r="W26" s="23"/>
      <c r="X26" s="23"/>
      <c r="Y26" s="23"/>
      <c r="Z26" s="235" t="s">
        <v>119</v>
      </c>
      <c r="AD26" s="208"/>
      <c r="AE26" s="214" t="s">
        <v>118</v>
      </c>
      <c r="AI26" s="217" t="s">
        <v>123</v>
      </c>
      <c r="AO26" s="66"/>
      <c r="AP26" s="66"/>
    </row>
    <row r="27" spans="2:44" s="17" customFormat="1" ht="9" customHeight="1" x14ac:dyDescent="0.15">
      <c r="B27" s="149"/>
      <c r="C27" s="149"/>
      <c r="D27" s="89"/>
      <c r="E27" s="90"/>
      <c r="F27" s="90"/>
      <c r="G27" s="61"/>
      <c r="H27" s="61"/>
      <c r="I27" s="61"/>
      <c r="J27" s="61"/>
      <c r="K27" s="61"/>
      <c r="M27" s="36"/>
      <c r="N27" s="23"/>
      <c r="O27" s="23"/>
      <c r="P27" s="23"/>
      <c r="Q27" s="23"/>
      <c r="R27" s="23"/>
      <c r="S27" s="23"/>
      <c r="T27" s="23"/>
      <c r="U27" s="23"/>
      <c r="V27" s="23"/>
      <c r="W27" s="23"/>
      <c r="X27" s="23"/>
      <c r="Y27" s="23"/>
      <c r="AD27" s="208"/>
      <c r="AE27" s="53"/>
      <c r="AO27" s="66"/>
      <c r="AP27" s="66"/>
    </row>
    <row r="28" spans="2:44" ht="22.5" customHeight="1" x14ac:dyDescent="0.15">
      <c r="B28" s="143" t="s">
        <v>199</v>
      </c>
      <c r="C28" s="143"/>
      <c r="D28" s="143"/>
      <c r="J28" s="127"/>
      <c r="Z28" s="236">
        <v>1</v>
      </c>
      <c r="AA28" s="337"/>
      <c r="AB28" s="337"/>
      <c r="AC28" s="235"/>
      <c r="AD28" s="209"/>
      <c r="AE28" s="331"/>
      <c r="AF28" s="331"/>
      <c r="AG28" s="319" t="s">
        <v>152</v>
      </c>
      <c r="AH28" s="320"/>
      <c r="AI28" s="328" t="s">
        <v>142</v>
      </c>
      <c r="AJ28" s="330"/>
      <c r="AK28" s="330"/>
      <c r="AL28" s="329"/>
      <c r="AM28" s="319" t="s">
        <v>145</v>
      </c>
      <c r="AN28" s="320"/>
      <c r="AO28" s="319" t="s">
        <v>146</v>
      </c>
      <c r="AP28" s="320"/>
      <c r="AQ28" s="319" t="s">
        <v>51</v>
      </c>
      <c r="AR28" s="320"/>
    </row>
    <row r="29" spans="2:44" ht="18.75" customHeight="1" x14ac:dyDescent="0.15">
      <c r="B29" s="143"/>
      <c r="C29" s="143"/>
      <c r="D29" s="143"/>
      <c r="E29" s="150" t="s">
        <v>124</v>
      </c>
      <c r="F29" s="151"/>
      <c r="G29" s="25"/>
      <c r="H29" s="25"/>
      <c r="I29" s="150" t="s">
        <v>94</v>
      </c>
      <c r="J29" s="68" t="e">
        <f>VLOOKUP(F29,AE31:AF43,2,FALSE)</f>
        <v>#N/A</v>
      </c>
      <c r="K29" s="27" t="s">
        <v>40</v>
      </c>
      <c r="M29" s="71" t="s">
        <v>41</v>
      </c>
      <c r="N29" s="24" t="s">
        <v>129</v>
      </c>
      <c r="O29" s="5"/>
      <c r="P29" s="5"/>
      <c r="Q29" s="5"/>
      <c r="R29" s="5"/>
      <c r="S29" s="5"/>
      <c r="T29" s="5"/>
      <c r="U29" s="5"/>
      <c r="V29" s="5"/>
      <c r="W29" s="5"/>
      <c r="X29" s="5"/>
      <c r="Y29" s="5"/>
      <c r="Z29" s="236">
        <v>0</v>
      </c>
      <c r="AA29" s="208"/>
      <c r="AB29" s="208"/>
      <c r="AC29" s="208"/>
      <c r="AD29" s="209"/>
      <c r="AE29" s="332"/>
      <c r="AF29" s="332"/>
      <c r="AG29" s="321"/>
      <c r="AH29" s="322"/>
      <c r="AI29" s="328" t="s">
        <v>143</v>
      </c>
      <c r="AJ29" s="329"/>
      <c r="AK29" s="328" t="s">
        <v>144</v>
      </c>
      <c r="AL29" s="329"/>
      <c r="AM29" s="321"/>
      <c r="AN29" s="322"/>
      <c r="AO29" s="321"/>
      <c r="AP29" s="322"/>
      <c r="AQ29" s="321"/>
      <c r="AR29" s="322"/>
    </row>
    <row r="30" spans="2:44" ht="29.25" customHeight="1" x14ac:dyDescent="0.15">
      <c r="B30" s="282" t="s">
        <v>2</v>
      </c>
      <c r="C30" s="283"/>
      <c r="D30" s="284"/>
      <c r="E30" s="152" t="s">
        <v>68</v>
      </c>
      <c r="F30" s="153" t="s">
        <v>3</v>
      </c>
      <c r="G30" s="292" t="s">
        <v>4</v>
      </c>
      <c r="H30" s="293"/>
      <c r="I30" s="154" t="s">
        <v>46</v>
      </c>
      <c r="J30" s="154" t="s">
        <v>47</v>
      </c>
      <c r="K30" s="128" t="s">
        <v>5</v>
      </c>
      <c r="N30" s="225" t="s">
        <v>131</v>
      </c>
      <c r="Z30" s="211"/>
      <c r="AA30" s="208"/>
      <c r="AB30" s="208"/>
      <c r="AC30" s="208"/>
      <c r="AE30" s="333"/>
      <c r="AF30" s="333"/>
      <c r="AG30" s="206" t="s">
        <v>48</v>
      </c>
      <c r="AH30" s="206" t="s">
        <v>49</v>
      </c>
      <c r="AI30" s="206" t="s">
        <v>48</v>
      </c>
      <c r="AJ30" s="206" t="s">
        <v>49</v>
      </c>
      <c r="AK30" s="206" t="s">
        <v>48</v>
      </c>
      <c r="AL30" s="206" t="s">
        <v>50</v>
      </c>
      <c r="AM30" s="206" t="s">
        <v>48</v>
      </c>
      <c r="AN30" s="206" t="s">
        <v>50</v>
      </c>
      <c r="AO30" s="206" t="s">
        <v>48</v>
      </c>
      <c r="AP30" s="206" t="s">
        <v>52</v>
      </c>
      <c r="AQ30" s="206" t="s">
        <v>48</v>
      </c>
      <c r="AR30" s="206" t="s">
        <v>52</v>
      </c>
    </row>
    <row r="31" spans="2:44" ht="24" customHeight="1" x14ac:dyDescent="0.15">
      <c r="B31" s="285" t="s">
        <v>147</v>
      </c>
      <c r="C31" s="286"/>
      <c r="D31" s="287"/>
      <c r="E31" s="155">
        <f>AG31</f>
        <v>38000</v>
      </c>
      <c r="F31" s="237"/>
      <c r="G31" s="290">
        <f>E31*F31</f>
        <v>0</v>
      </c>
      <c r="H31" s="291"/>
      <c r="I31" s="159">
        <f>VLOOKUP($G$31,$AG$31:$AH$43,2,FALSE)</f>
        <v>0</v>
      </c>
      <c r="J31" s="156">
        <f>I31</f>
        <v>0</v>
      </c>
      <c r="K31" s="157">
        <f>SUM(G31:J31)</f>
        <v>0</v>
      </c>
      <c r="L31" s="26"/>
      <c r="M31" s="71" t="s">
        <v>41</v>
      </c>
      <c r="N31" s="37" t="s">
        <v>132</v>
      </c>
      <c r="O31" s="31"/>
      <c r="P31" s="31"/>
      <c r="Q31" s="31"/>
      <c r="R31" s="31"/>
      <c r="S31" s="31"/>
      <c r="T31" s="31"/>
      <c r="U31" s="31"/>
      <c r="V31" s="31"/>
      <c r="W31" s="31"/>
      <c r="X31" s="31"/>
      <c r="Y31" s="234"/>
      <c r="Z31" s="208"/>
      <c r="AA31" s="208"/>
      <c r="AB31" s="208"/>
      <c r="AC31" s="208"/>
      <c r="AE31" s="207" t="s">
        <v>151</v>
      </c>
      <c r="AF31" s="205">
        <v>1</v>
      </c>
      <c r="AG31" s="205">
        <v>38000</v>
      </c>
      <c r="AH31" s="205">
        <v>6000</v>
      </c>
      <c r="AI31" s="205">
        <v>120000</v>
      </c>
      <c r="AJ31" s="205">
        <v>20000</v>
      </c>
      <c r="AK31" s="205">
        <v>332000</v>
      </c>
      <c r="AL31" s="205">
        <v>55000</v>
      </c>
      <c r="AM31" s="206">
        <v>191000</v>
      </c>
      <c r="AN31" s="206">
        <v>31000</v>
      </c>
      <c r="AO31" s="206">
        <v>800</v>
      </c>
      <c r="AP31" s="206">
        <v>100</v>
      </c>
      <c r="AQ31" s="206">
        <v>50000</v>
      </c>
      <c r="AR31" s="206">
        <v>8000</v>
      </c>
    </row>
    <row r="32" spans="2:44" ht="30" customHeight="1" x14ac:dyDescent="0.15">
      <c r="B32" s="334" t="s">
        <v>148</v>
      </c>
      <c r="C32" s="335"/>
      <c r="D32" s="336"/>
      <c r="E32" s="158" t="e">
        <f>VLOOKUP($F$29,$AE$31:$AP$43,5,FALSE)</f>
        <v>#N/A</v>
      </c>
      <c r="F32" s="219"/>
      <c r="G32" s="277" t="e">
        <f>+E32*F32</f>
        <v>#N/A</v>
      </c>
      <c r="H32" s="278"/>
      <c r="I32" s="159" t="e">
        <f>SUM(F$32*(VLOOKUP($F$29,$AE$31:$AR$43,6,FALSE)))</f>
        <v>#N/A</v>
      </c>
      <c r="J32" s="156" t="e">
        <f>I32</f>
        <v>#N/A</v>
      </c>
      <c r="K32" s="160" t="e">
        <f>SUM(G32:J32)</f>
        <v>#N/A</v>
      </c>
      <c r="L32" s="107"/>
      <c r="M32" s="338"/>
      <c r="O32" s="108"/>
      <c r="P32" s="108"/>
      <c r="Q32" s="108"/>
      <c r="R32" s="108"/>
      <c r="S32" s="108"/>
      <c r="T32" s="108"/>
      <c r="U32" s="102"/>
      <c r="V32" s="102"/>
      <c r="W32" s="102"/>
      <c r="X32" s="102"/>
      <c r="Y32" s="102"/>
      <c r="Z32" s="208"/>
      <c r="AA32" s="208"/>
      <c r="AB32" s="208"/>
      <c r="AC32" s="208"/>
      <c r="AE32" s="207" t="s">
        <v>122</v>
      </c>
      <c r="AF32" s="205">
        <v>2</v>
      </c>
      <c r="AG32" s="205">
        <v>0</v>
      </c>
      <c r="AH32" s="205">
        <v>0</v>
      </c>
      <c r="AI32" s="205">
        <v>116000</v>
      </c>
      <c r="AJ32" s="205">
        <v>19000</v>
      </c>
      <c r="AK32" s="205">
        <v>304000</v>
      </c>
      <c r="AL32" s="205">
        <v>50000</v>
      </c>
      <c r="AM32" s="206">
        <v>176000</v>
      </c>
      <c r="AN32" s="206">
        <v>29000</v>
      </c>
      <c r="AO32" s="206">
        <v>800</v>
      </c>
      <c r="AP32" s="206">
        <v>100</v>
      </c>
      <c r="AQ32" s="206">
        <v>50000</v>
      </c>
      <c r="AR32" s="206">
        <v>8000</v>
      </c>
    </row>
    <row r="33" spans="2:44" ht="30" customHeight="1" x14ac:dyDescent="0.15">
      <c r="B33" s="334" t="s">
        <v>149</v>
      </c>
      <c r="C33" s="335"/>
      <c r="D33" s="336"/>
      <c r="E33" s="158" t="e">
        <f>VLOOKUP($F$29,$AE$31:$AR$43,7,FALSE)</f>
        <v>#N/A</v>
      </c>
      <c r="F33" s="219"/>
      <c r="G33" s="277" t="e">
        <f>+E33*F33</f>
        <v>#N/A</v>
      </c>
      <c r="H33" s="278"/>
      <c r="I33" s="159" t="e">
        <f>SUM(F$33*(VLOOKUP($F$29,$AE$31:$AR$43,8,FALSE)))</f>
        <v>#N/A</v>
      </c>
      <c r="J33" s="156" t="e">
        <f t="shared" ref="J33:J37" si="0">I33</f>
        <v>#N/A</v>
      </c>
      <c r="K33" s="160" t="e">
        <f t="shared" ref="K33:K36" si="1">SUM(G33:J33)</f>
        <v>#N/A</v>
      </c>
      <c r="L33" s="107"/>
      <c r="M33" s="338"/>
      <c r="N33" s="264" t="s">
        <v>125</v>
      </c>
      <c r="O33" s="264"/>
      <c r="P33" s="264"/>
      <c r="Q33" s="264"/>
      <c r="R33" s="264"/>
      <c r="S33" s="264"/>
      <c r="T33" s="264"/>
      <c r="U33" s="264"/>
      <c r="V33" s="264"/>
      <c r="W33" s="264"/>
      <c r="X33" s="264"/>
      <c r="Y33" s="102"/>
      <c r="Z33" s="215" t="s">
        <v>120</v>
      </c>
      <c r="AE33" s="207" t="s">
        <v>100</v>
      </c>
      <c r="AF33" s="205">
        <v>3</v>
      </c>
      <c r="AG33" s="205"/>
      <c r="AH33" s="205"/>
      <c r="AI33" s="205">
        <v>112000</v>
      </c>
      <c r="AJ33" s="205">
        <v>18000</v>
      </c>
      <c r="AK33" s="205">
        <v>276000</v>
      </c>
      <c r="AL33" s="205">
        <v>46000</v>
      </c>
      <c r="AM33" s="206">
        <v>162000</v>
      </c>
      <c r="AN33" s="206">
        <v>27000</v>
      </c>
      <c r="AO33" s="206">
        <v>800</v>
      </c>
      <c r="AP33" s="206">
        <v>100</v>
      </c>
      <c r="AQ33" s="206">
        <v>50000</v>
      </c>
      <c r="AR33" s="206">
        <v>8000</v>
      </c>
    </row>
    <row r="34" spans="2:44" ht="24" customHeight="1" x14ac:dyDescent="0.15">
      <c r="B34" s="294" t="s">
        <v>150</v>
      </c>
      <c r="C34" s="295"/>
      <c r="D34" s="296"/>
      <c r="E34" s="158" t="e">
        <f>VLOOKUP($F$29,$AE$31:$AR$43,9,FALSE)</f>
        <v>#N/A</v>
      </c>
      <c r="F34" s="219"/>
      <c r="G34" s="277" t="e">
        <f>+E34*F34</f>
        <v>#N/A</v>
      </c>
      <c r="H34" s="278"/>
      <c r="I34" s="159" t="e">
        <f>SUM(F$34*(VLOOKUP($F$29,$AE$31:$AR$43,10,FALSE)))</f>
        <v>#N/A</v>
      </c>
      <c r="J34" s="156" t="e">
        <f t="shared" si="0"/>
        <v>#N/A</v>
      </c>
      <c r="K34" s="161" t="e">
        <f t="shared" si="1"/>
        <v>#N/A</v>
      </c>
      <c r="L34" s="107"/>
      <c r="M34" s="338"/>
      <c r="N34" s="264"/>
      <c r="O34" s="264"/>
      <c r="P34" s="264"/>
      <c r="Q34" s="264"/>
      <c r="R34" s="264"/>
      <c r="S34" s="264"/>
      <c r="T34" s="264"/>
      <c r="U34" s="264"/>
      <c r="V34" s="264"/>
      <c r="W34" s="264"/>
      <c r="X34" s="264"/>
      <c r="Y34" s="102"/>
      <c r="Z34" s="210">
        <v>1</v>
      </c>
      <c r="AE34" s="207" t="s">
        <v>101</v>
      </c>
      <c r="AF34" s="205">
        <v>4</v>
      </c>
      <c r="AG34" s="205"/>
      <c r="AH34" s="205"/>
      <c r="AI34" s="205">
        <v>112000</v>
      </c>
      <c r="AJ34" s="205">
        <v>18000</v>
      </c>
      <c r="AK34" s="205">
        <v>276000</v>
      </c>
      <c r="AL34" s="205">
        <v>46000</v>
      </c>
      <c r="AM34" s="206">
        <v>162000</v>
      </c>
      <c r="AN34" s="206">
        <v>27000</v>
      </c>
      <c r="AO34" s="206">
        <v>800</v>
      </c>
      <c r="AP34" s="206">
        <v>100</v>
      </c>
      <c r="AQ34" s="206">
        <v>50000</v>
      </c>
      <c r="AR34" s="206">
        <v>8000</v>
      </c>
    </row>
    <row r="35" spans="2:44" ht="24" customHeight="1" x14ac:dyDescent="0.15">
      <c r="B35" s="323" t="s">
        <v>7</v>
      </c>
      <c r="C35" s="324"/>
      <c r="D35" s="325"/>
      <c r="E35" s="165"/>
      <c r="F35" s="166"/>
      <c r="G35" s="326" t="e">
        <f>SUM(G31:G34)</f>
        <v>#N/A</v>
      </c>
      <c r="H35" s="327"/>
      <c r="I35" s="167" t="e">
        <f>SUM(I31:I34)</f>
        <v>#N/A</v>
      </c>
      <c r="J35" s="167" t="e">
        <f>SUM(J31:J34)</f>
        <v>#N/A</v>
      </c>
      <c r="K35" s="168" t="e">
        <f>SUM(K31:K34)</f>
        <v>#N/A</v>
      </c>
      <c r="L35" s="8"/>
      <c r="M35" s="230"/>
      <c r="N35" s="229"/>
      <c r="O35" s="229"/>
      <c r="P35" s="229"/>
      <c r="Q35" s="229"/>
      <c r="R35" s="229"/>
      <c r="S35" s="229"/>
      <c r="T35" s="229"/>
      <c r="U35" s="229"/>
      <c r="V35" s="229"/>
      <c r="W35" s="229"/>
      <c r="X35" s="229"/>
      <c r="Y35" s="102"/>
      <c r="Z35" s="210">
        <v>0</v>
      </c>
      <c r="AE35" s="207" t="s">
        <v>102</v>
      </c>
      <c r="AF35" s="205">
        <v>5</v>
      </c>
      <c r="AG35" s="205"/>
      <c r="AH35" s="205"/>
      <c r="AI35" s="205">
        <v>112000</v>
      </c>
      <c r="AJ35" s="205">
        <v>18000</v>
      </c>
      <c r="AK35" s="205">
        <v>276000</v>
      </c>
      <c r="AL35" s="205">
        <v>46000</v>
      </c>
      <c r="AM35" s="206">
        <v>162000</v>
      </c>
      <c r="AN35" s="206">
        <v>27000</v>
      </c>
      <c r="AO35" s="206">
        <v>800</v>
      </c>
      <c r="AP35" s="206">
        <v>100</v>
      </c>
      <c r="AQ35" s="206">
        <v>50000</v>
      </c>
      <c r="AR35" s="206">
        <v>8000</v>
      </c>
    </row>
    <row r="36" spans="2:44" ht="24" customHeight="1" x14ac:dyDescent="0.15">
      <c r="B36" s="294" t="s">
        <v>6</v>
      </c>
      <c r="C36" s="295"/>
      <c r="D36" s="296"/>
      <c r="E36" s="162" t="e">
        <f>VLOOKUP($F$29,$AE$31:$AR$43,11,FALSE)</f>
        <v>#N/A</v>
      </c>
      <c r="F36" s="245"/>
      <c r="G36" s="277" t="e">
        <f>+E36*F36</f>
        <v>#N/A</v>
      </c>
      <c r="H36" s="278"/>
      <c r="I36" s="159" t="e">
        <f>SUM(F$36*(VLOOKUP($F$29,$AE$31:$AR$43,12,FALSE)))</f>
        <v>#N/A</v>
      </c>
      <c r="J36" s="156" t="e">
        <f t="shared" si="0"/>
        <v>#N/A</v>
      </c>
      <c r="K36" s="160" t="e">
        <f t="shared" si="1"/>
        <v>#N/A</v>
      </c>
      <c r="M36" s="71"/>
      <c r="N36" s="37"/>
      <c r="O36" s="31"/>
      <c r="P36" s="31"/>
      <c r="Q36" s="31"/>
      <c r="R36" s="31"/>
      <c r="S36" s="31"/>
      <c r="T36" s="32"/>
      <c r="U36" s="32"/>
      <c r="V36" s="32"/>
      <c r="W36" s="32"/>
      <c r="X36" s="32"/>
      <c r="Y36" s="32"/>
      <c r="Z36" s="211"/>
      <c r="AA36" s="8"/>
      <c r="AE36" s="207" t="s">
        <v>103</v>
      </c>
      <c r="AF36" s="205">
        <v>6</v>
      </c>
      <c r="AG36" s="205"/>
      <c r="AH36" s="205"/>
      <c r="AI36" s="205">
        <v>112000</v>
      </c>
      <c r="AJ36" s="205">
        <v>18000</v>
      </c>
      <c r="AK36" s="205">
        <v>276000</v>
      </c>
      <c r="AL36" s="205">
        <v>46000</v>
      </c>
      <c r="AM36" s="206">
        <v>162000</v>
      </c>
      <c r="AN36" s="206">
        <v>27000</v>
      </c>
      <c r="AO36" s="206">
        <v>800</v>
      </c>
      <c r="AP36" s="206">
        <v>100</v>
      </c>
      <c r="AQ36" s="206">
        <v>50000</v>
      </c>
      <c r="AR36" s="206">
        <v>8000</v>
      </c>
    </row>
    <row r="37" spans="2:44" ht="24" customHeight="1" x14ac:dyDescent="0.15">
      <c r="B37" s="279" t="s">
        <v>23</v>
      </c>
      <c r="C37" s="280"/>
      <c r="D37" s="281"/>
      <c r="E37" s="163">
        <v>50000</v>
      </c>
      <c r="F37" s="164"/>
      <c r="G37" s="288">
        <f>E37*F37</f>
        <v>0</v>
      </c>
      <c r="H37" s="289"/>
      <c r="I37" s="159" t="e">
        <f>SUM(F$37*(VLOOKUP($F$29,$AE$31:$AR$43,14,FALSE)))</f>
        <v>#N/A</v>
      </c>
      <c r="J37" s="156" t="e">
        <f t="shared" si="0"/>
        <v>#N/A</v>
      </c>
      <c r="K37" s="161" t="e">
        <f>SUM(G37:J37)</f>
        <v>#N/A</v>
      </c>
      <c r="M37" s="71" t="s">
        <v>41</v>
      </c>
      <c r="N37" s="226" t="s">
        <v>133</v>
      </c>
      <c r="O37" s="39"/>
      <c r="P37" s="39"/>
      <c r="Q37" s="39"/>
      <c r="R37" s="39"/>
      <c r="S37" s="39"/>
      <c r="T37" s="8"/>
      <c r="U37" s="40"/>
      <c r="V37" s="32"/>
      <c r="W37" s="32"/>
      <c r="X37" s="32"/>
      <c r="Y37" s="32"/>
      <c r="AA37" s="40"/>
      <c r="AB37" s="208"/>
      <c r="AC37" s="208"/>
      <c r="AD37" s="208"/>
      <c r="AE37" s="207" t="s">
        <v>104</v>
      </c>
      <c r="AF37" s="205">
        <v>7</v>
      </c>
      <c r="AG37" s="205"/>
      <c r="AH37" s="205"/>
      <c r="AI37" s="205">
        <v>112000</v>
      </c>
      <c r="AJ37" s="205">
        <v>18000</v>
      </c>
      <c r="AK37" s="205">
        <v>276000</v>
      </c>
      <c r="AL37" s="205">
        <v>46000</v>
      </c>
      <c r="AM37" s="206">
        <v>162000</v>
      </c>
      <c r="AN37" s="206">
        <v>27000</v>
      </c>
      <c r="AO37" s="206">
        <v>800</v>
      </c>
      <c r="AP37" s="206">
        <v>100</v>
      </c>
      <c r="AQ37" s="206">
        <v>50000</v>
      </c>
      <c r="AR37" s="206">
        <v>8000</v>
      </c>
    </row>
    <row r="38" spans="2:44" ht="24" customHeight="1" x14ac:dyDescent="0.15">
      <c r="B38" s="297" t="s">
        <v>44</v>
      </c>
      <c r="C38" s="298"/>
      <c r="D38" s="299"/>
      <c r="E38" s="169" t="s">
        <v>8</v>
      </c>
      <c r="F38" s="170"/>
      <c r="G38" s="306">
        <f>ROUNDDOWN(F38/2,-3)</f>
        <v>0</v>
      </c>
      <c r="H38" s="307"/>
      <c r="I38" s="171" t="s">
        <v>9</v>
      </c>
      <c r="J38" s="171" t="s">
        <v>19</v>
      </c>
      <c r="K38" s="161">
        <f>+G38</f>
        <v>0</v>
      </c>
      <c r="M38" s="300"/>
      <c r="N38" s="301" t="s">
        <v>78</v>
      </c>
      <c r="O38" s="302"/>
      <c r="P38" s="302"/>
      <c r="Q38" s="302"/>
      <c r="R38" s="302"/>
      <c r="S38" s="302"/>
      <c r="T38" s="302"/>
      <c r="U38" s="302"/>
      <c r="V38" s="302"/>
      <c r="W38" s="302"/>
      <c r="X38" s="302"/>
      <c r="Y38" s="218"/>
      <c r="Z38" s="8"/>
      <c r="AA38" s="8"/>
      <c r="AB38" s="208"/>
      <c r="AC38" s="208"/>
      <c r="AD38" s="208"/>
      <c r="AE38" s="207" t="s">
        <v>105</v>
      </c>
      <c r="AF38" s="205">
        <v>8</v>
      </c>
      <c r="AG38" s="205"/>
      <c r="AH38" s="205"/>
      <c r="AI38" s="205">
        <v>112000</v>
      </c>
      <c r="AJ38" s="205">
        <v>18000</v>
      </c>
      <c r="AK38" s="205">
        <v>276000</v>
      </c>
      <c r="AL38" s="205">
        <v>46000</v>
      </c>
      <c r="AM38" s="206">
        <v>162000</v>
      </c>
      <c r="AN38" s="206">
        <v>27000</v>
      </c>
      <c r="AO38" s="206">
        <v>800</v>
      </c>
      <c r="AP38" s="206">
        <v>100</v>
      </c>
      <c r="AQ38" s="206">
        <v>50000</v>
      </c>
      <c r="AR38" s="206">
        <v>8000</v>
      </c>
    </row>
    <row r="39" spans="2:44" ht="44.25" customHeight="1" x14ac:dyDescent="0.15">
      <c r="B39" s="303" t="s">
        <v>111</v>
      </c>
      <c r="C39" s="304"/>
      <c r="D39" s="305"/>
      <c r="E39" s="172" t="s">
        <v>10</v>
      </c>
      <c r="F39" s="173"/>
      <c r="G39" s="277">
        <f>ROUNDDOWN(F39/3,-3)</f>
        <v>0</v>
      </c>
      <c r="H39" s="278"/>
      <c r="I39" s="174" t="s">
        <v>9</v>
      </c>
      <c r="J39" s="174" t="s">
        <v>19</v>
      </c>
      <c r="K39" s="175">
        <f>+G39</f>
        <v>0</v>
      </c>
      <c r="M39" s="300"/>
      <c r="N39" s="302"/>
      <c r="O39" s="302"/>
      <c r="P39" s="302"/>
      <c r="Q39" s="302"/>
      <c r="R39" s="302"/>
      <c r="S39" s="302"/>
      <c r="T39" s="302"/>
      <c r="U39" s="302"/>
      <c r="V39" s="302"/>
      <c r="W39" s="302"/>
      <c r="X39" s="302"/>
      <c r="Y39" s="218"/>
      <c r="AA39" s="208"/>
      <c r="AB39" s="208"/>
      <c r="AC39" s="208"/>
      <c r="AD39" s="208"/>
      <c r="AE39" s="207" t="s">
        <v>106</v>
      </c>
      <c r="AF39" s="205">
        <v>9</v>
      </c>
      <c r="AG39" s="205"/>
      <c r="AH39" s="205"/>
      <c r="AI39" s="205">
        <v>112000</v>
      </c>
      <c r="AJ39" s="205">
        <v>18000</v>
      </c>
      <c r="AK39" s="205">
        <v>276000</v>
      </c>
      <c r="AL39" s="205">
        <v>46000</v>
      </c>
      <c r="AM39" s="206">
        <v>162000</v>
      </c>
      <c r="AN39" s="206">
        <v>27000</v>
      </c>
      <c r="AO39" s="206">
        <v>800</v>
      </c>
      <c r="AP39" s="206">
        <v>100</v>
      </c>
      <c r="AQ39" s="206">
        <v>50000</v>
      </c>
      <c r="AR39" s="206">
        <v>8000</v>
      </c>
    </row>
    <row r="40" spans="2:44" ht="43.5" customHeight="1" thickBot="1" x14ac:dyDescent="0.2">
      <c r="B40" s="308" t="s">
        <v>54</v>
      </c>
      <c r="C40" s="309"/>
      <c r="D40" s="310"/>
      <c r="E40" s="176" t="s">
        <v>25</v>
      </c>
      <c r="F40" s="177"/>
      <c r="G40" s="314">
        <f>ROUNDDOWN(F40/3,-3)</f>
        <v>0</v>
      </c>
      <c r="H40" s="315"/>
      <c r="I40" s="178" t="s">
        <v>9</v>
      </c>
      <c r="J40" s="178" t="s">
        <v>19</v>
      </c>
      <c r="K40" s="179">
        <f>+G40</f>
        <v>0</v>
      </c>
      <c r="M40" s="71" t="s">
        <v>41</v>
      </c>
      <c r="N40" s="301" t="s">
        <v>130</v>
      </c>
      <c r="O40" s="311"/>
      <c r="P40" s="311"/>
      <c r="Q40" s="311"/>
      <c r="R40" s="311"/>
      <c r="S40" s="311"/>
      <c r="T40" s="311"/>
      <c r="U40" s="311"/>
      <c r="V40" s="32"/>
      <c r="W40" s="32"/>
      <c r="X40" s="32"/>
      <c r="Y40" s="32"/>
      <c r="AA40" s="208"/>
      <c r="AB40" s="208"/>
      <c r="AC40" s="208"/>
      <c r="AD40" s="208"/>
      <c r="AE40" s="207" t="s">
        <v>107</v>
      </c>
      <c r="AF40" s="205">
        <v>10</v>
      </c>
      <c r="AG40" s="205"/>
      <c r="AH40" s="205"/>
      <c r="AI40" s="205">
        <v>112000</v>
      </c>
      <c r="AJ40" s="205">
        <v>18000</v>
      </c>
      <c r="AK40" s="205">
        <v>276000</v>
      </c>
      <c r="AL40" s="205">
        <v>46000</v>
      </c>
      <c r="AM40" s="206">
        <v>162000</v>
      </c>
      <c r="AN40" s="206">
        <v>27000</v>
      </c>
      <c r="AO40" s="206">
        <v>800</v>
      </c>
      <c r="AP40" s="206">
        <v>100</v>
      </c>
      <c r="AQ40" s="206">
        <v>50000</v>
      </c>
      <c r="AR40" s="206">
        <v>8000</v>
      </c>
    </row>
    <row r="41" spans="2:44" ht="24" customHeight="1" thickTop="1" x14ac:dyDescent="0.15">
      <c r="B41" s="316" t="s">
        <v>5</v>
      </c>
      <c r="C41" s="317"/>
      <c r="D41" s="318"/>
      <c r="E41" s="180"/>
      <c r="F41" s="181"/>
      <c r="G41" s="312" t="e">
        <f>SUM(G35:G40)</f>
        <v>#N/A</v>
      </c>
      <c r="H41" s="313"/>
      <c r="I41" s="182" t="e">
        <f>SUM(I35:I40)</f>
        <v>#N/A</v>
      </c>
      <c r="J41" s="182" t="e">
        <f>SUM(J35:J40)</f>
        <v>#N/A</v>
      </c>
      <c r="K41" s="183" t="e">
        <f>SUM(K35:K40)</f>
        <v>#N/A</v>
      </c>
      <c r="M41" s="41"/>
      <c r="N41" s="33" t="s">
        <v>24</v>
      </c>
      <c r="O41" s="32"/>
      <c r="P41" s="32"/>
      <c r="Q41" s="32"/>
      <c r="R41" s="32"/>
      <c r="S41" s="32"/>
      <c r="T41" s="32"/>
      <c r="U41" s="32"/>
      <c r="V41" s="32"/>
      <c r="W41" s="32"/>
      <c r="X41" s="95"/>
      <c r="Y41" s="95"/>
      <c r="AA41" s="208"/>
      <c r="AB41" s="208"/>
      <c r="AC41" s="208"/>
      <c r="AD41" s="208"/>
      <c r="AE41" s="207" t="s">
        <v>108</v>
      </c>
      <c r="AF41" s="205">
        <v>11</v>
      </c>
      <c r="AG41" s="205"/>
      <c r="AH41" s="205"/>
      <c r="AI41" s="205">
        <v>112000</v>
      </c>
      <c r="AJ41" s="205">
        <v>18000</v>
      </c>
      <c r="AK41" s="205">
        <v>276000</v>
      </c>
      <c r="AL41" s="205">
        <v>46000</v>
      </c>
      <c r="AM41" s="206">
        <v>162000</v>
      </c>
      <c r="AN41" s="206">
        <v>27000</v>
      </c>
      <c r="AO41" s="206">
        <v>800</v>
      </c>
      <c r="AP41" s="206">
        <v>100</v>
      </c>
      <c r="AQ41" s="206">
        <v>50000</v>
      </c>
      <c r="AR41" s="206">
        <v>8000</v>
      </c>
    </row>
    <row r="42" spans="2:44" ht="6.75" customHeight="1" x14ac:dyDescent="0.15">
      <c r="AE42" s="207" t="s">
        <v>109</v>
      </c>
      <c r="AF42" s="205">
        <v>12</v>
      </c>
      <c r="AG42" s="205"/>
      <c r="AH42" s="205"/>
      <c r="AI42" s="205">
        <v>112000</v>
      </c>
      <c r="AJ42" s="205">
        <v>18000</v>
      </c>
      <c r="AK42" s="205">
        <v>276000</v>
      </c>
      <c r="AL42" s="205">
        <v>46000</v>
      </c>
      <c r="AM42" s="206">
        <v>162000</v>
      </c>
      <c r="AN42" s="206">
        <v>27000</v>
      </c>
      <c r="AO42" s="206">
        <v>800</v>
      </c>
      <c r="AP42" s="206">
        <v>100</v>
      </c>
      <c r="AQ42" s="206">
        <v>50000</v>
      </c>
      <c r="AR42" s="206">
        <v>8000</v>
      </c>
    </row>
    <row r="43" spans="2:44" ht="24" customHeight="1" x14ac:dyDescent="0.15">
      <c r="J43" s="19" t="s">
        <v>112</v>
      </c>
      <c r="K43" s="187" t="e">
        <f>SUM(K35:K37)+F38+F39+F40</f>
        <v>#N/A</v>
      </c>
      <c r="AE43" s="207" t="s">
        <v>110</v>
      </c>
      <c r="AF43" s="205">
        <v>13</v>
      </c>
      <c r="AG43" s="205"/>
      <c r="AH43" s="205"/>
      <c r="AI43" s="205">
        <v>112000</v>
      </c>
      <c r="AJ43" s="205">
        <v>18000</v>
      </c>
      <c r="AK43" s="205">
        <v>276000</v>
      </c>
      <c r="AL43" s="205">
        <v>46000</v>
      </c>
      <c r="AM43" s="206">
        <v>162000</v>
      </c>
      <c r="AN43" s="206">
        <v>27000</v>
      </c>
      <c r="AO43" s="206">
        <v>800</v>
      </c>
      <c r="AP43" s="206">
        <v>100</v>
      </c>
      <c r="AQ43" s="206">
        <v>50000</v>
      </c>
      <c r="AR43" s="206">
        <v>8000</v>
      </c>
    </row>
  </sheetData>
  <sheetProtection formatColumns="0" formatRows="0"/>
  <mergeCells count="56">
    <mergeCell ref="AO28:AP29"/>
    <mergeCell ref="AQ28:AR29"/>
    <mergeCell ref="B35:D35"/>
    <mergeCell ref="G35:H35"/>
    <mergeCell ref="AG28:AH29"/>
    <mergeCell ref="AI29:AJ29"/>
    <mergeCell ref="AK29:AL29"/>
    <mergeCell ref="AI28:AL28"/>
    <mergeCell ref="AM28:AN29"/>
    <mergeCell ref="AE28:AE30"/>
    <mergeCell ref="AF28:AF30"/>
    <mergeCell ref="B32:D32"/>
    <mergeCell ref="AA28:AB28"/>
    <mergeCell ref="N33:X34"/>
    <mergeCell ref="M32:M34"/>
    <mergeCell ref="B33:D33"/>
    <mergeCell ref="B40:D40"/>
    <mergeCell ref="N40:U40"/>
    <mergeCell ref="G41:H41"/>
    <mergeCell ref="G40:H40"/>
    <mergeCell ref="G39:H39"/>
    <mergeCell ref="B41:D41"/>
    <mergeCell ref="B38:D38"/>
    <mergeCell ref="M38:M39"/>
    <mergeCell ref="N38:X39"/>
    <mergeCell ref="B39:D39"/>
    <mergeCell ref="G38:H38"/>
    <mergeCell ref="G32:H32"/>
    <mergeCell ref="B37:D37"/>
    <mergeCell ref="B26:C26"/>
    <mergeCell ref="D26:G26"/>
    <mergeCell ref="B30:D30"/>
    <mergeCell ref="B31:D31"/>
    <mergeCell ref="G37:H37"/>
    <mergeCell ref="G31:H31"/>
    <mergeCell ref="G30:H30"/>
    <mergeCell ref="B34:D34"/>
    <mergeCell ref="B36:D36"/>
    <mergeCell ref="G36:H36"/>
    <mergeCell ref="G34:H34"/>
    <mergeCell ref="G33:H33"/>
    <mergeCell ref="C18:G18"/>
    <mergeCell ref="C20:K20"/>
    <mergeCell ref="N20:V20"/>
    <mergeCell ref="B22:C22"/>
    <mergeCell ref="D22:G22"/>
    <mergeCell ref="J22:K22"/>
    <mergeCell ref="N22:U25"/>
    <mergeCell ref="B24:C24"/>
    <mergeCell ref="D24:F24"/>
    <mergeCell ref="I24:K24"/>
    <mergeCell ref="B14:K14"/>
    <mergeCell ref="J3:K3"/>
    <mergeCell ref="G9:K9"/>
    <mergeCell ref="I11:J11"/>
    <mergeCell ref="B16:K16"/>
  </mergeCells>
  <phoneticPr fontId="4"/>
  <conditionalFormatting sqref="C20:K20">
    <cfRule type="containsBlanks" dxfId="73" priority="8">
      <formula>LEN(TRIM(C20))=0</formula>
    </cfRule>
    <cfRule type="containsBlanks" dxfId="72" priority="19">
      <formula>LEN(TRIM(C20))=0</formula>
    </cfRule>
  </conditionalFormatting>
  <conditionalFormatting sqref="D13">
    <cfRule type="containsBlanks" dxfId="71" priority="22">
      <formula>LEN(TRIM(D13))=0</formula>
    </cfRule>
    <cfRule type="containsBlanks" dxfId="70" priority="24">
      <formula>LEN(TRIM(D13))=0</formula>
    </cfRule>
  </conditionalFormatting>
  <conditionalFormatting sqref="D24:F24">
    <cfRule type="containsBlanks" dxfId="69" priority="6">
      <formula>LEN(TRIM(D24))=0</formula>
    </cfRule>
    <cfRule type="containsBlanks" dxfId="68" priority="17">
      <formula>LEN(TRIM(D24))=0</formula>
    </cfRule>
  </conditionalFormatting>
  <conditionalFormatting sqref="D22:G22">
    <cfRule type="containsBlanks" dxfId="67" priority="7">
      <formula>LEN(TRIM(D22))=0</formula>
    </cfRule>
    <cfRule type="containsBlanks" dxfId="66" priority="18">
      <formula>LEN(TRIM(D22))=0</formula>
    </cfRule>
  </conditionalFormatting>
  <conditionalFormatting sqref="D26:G26">
    <cfRule type="containsBlanks" dxfId="65" priority="4">
      <formula>LEN(TRIM(D26))=0</formula>
    </cfRule>
    <cfRule type="containsBlanks" dxfId="64" priority="15">
      <formula>LEN(TRIM(D26))=0</formula>
    </cfRule>
    <cfRule type="cellIs" dxfId="63" priority="29" operator="equal">
      <formula>""</formula>
    </cfRule>
  </conditionalFormatting>
  <conditionalFormatting sqref="F29">
    <cfRule type="containsBlanks" dxfId="62" priority="14">
      <formula>LEN(TRIM(F29))=0</formula>
    </cfRule>
    <cfRule type="cellIs" dxfId="61" priority="30" operator="equal">
      <formula>""</formula>
    </cfRule>
  </conditionalFormatting>
  <conditionalFormatting sqref="F31">
    <cfRule type="containsBlanks" dxfId="60" priority="13">
      <formula>LEN(TRIM(F31))=0</formula>
    </cfRule>
    <cfRule type="cellIs" dxfId="59" priority="28" operator="equal">
      <formula>""</formula>
    </cfRule>
  </conditionalFormatting>
  <conditionalFormatting sqref="F32:F34 F36">
    <cfRule type="containsBlanks" dxfId="58" priority="10">
      <formula>LEN(TRIM(F32))=0</formula>
    </cfRule>
  </conditionalFormatting>
  <conditionalFormatting sqref="F37">
    <cfRule type="containsBlanks" dxfId="57" priority="12">
      <formula>LEN(TRIM(F37))=0</formula>
    </cfRule>
    <cfRule type="cellIs" dxfId="56" priority="27" operator="equal">
      <formula>""</formula>
    </cfRule>
  </conditionalFormatting>
  <conditionalFormatting sqref="F38:F40">
    <cfRule type="containsBlanks" dxfId="55" priority="9">
      <formula>LEN(TRIM(F38))=0</formula>
    </cfRule>
    <cfRule type="containsBlanks" dxfId="54" priority="11">
      <formula>LEN(TRIM(F38))=0</formula>
    </cfRule>
  </conditionalFormatting>
  <conditionalFormatting sqref="G11 I11:J11">
    <cfRule type="containsBlanks" dxfId="53" priority="1">
      <formula>LEN(TRIM(G11))=0</formula>
    </cfRule>
    <cfRule type="timePeriod" dxfId="52" priority="2" timePeriod="yesterday">
      <formula>FLOOR(G11,1)=TODAY()-1</formula>
    </cfRule>
    <cfRule type="containsBlanks" dxfId="51" priority="20">
      <formula>LEN(TRIM(G11))=0</formula>
    </cfRule>
  </conditionalFormatting>
  <conditionalFormatting sqref="G5:H5">
    <cfRule type="expression" priority="26">
      <formula>$G$5&lt;&gt;""</formula>
    </cfRule>
  </conditionalFormatting>
  <conditionalFormatting sqref="G9:K9 C20 D22:G22 D24:F24 I24:K24 C18:G18">
    <cfRule type="cellIs" dxfId="50" priority="31" operator="equal">
      <formula>""</formula>
    </cfRule>
  </conditionalFormatting>
  <conditionalFormatting sqref="G9:K9">
    <cfRule type="containsBlanks" dxfId="49" priority="3">
      <formula>LEN(TRIM(G9))=0</formula>
    </cfRule>
    <cfRule type="containsBlanks" dxfId="48" priority="21">
      <formula>LEN(TRIM(G9))=0</formula>
    </cfRule>
  </conditionalFormatting>
  <conditionalFormatting sqref="I24:K24">
    <cfRule type="containsBlanks" dxfId="47" priority="5">
      <formula>LEN(TRIM(I24))=0</formula>
    </cfRule>
    <cfRule type="containsBlanks" dxfId="46" priority="16">
      <formula>LEN(TRIM(I24))=0</formula>
    </cfRule>
  </conditionalFormatting>
  <conditionalFormatting sqref="J3:K3">
    <cfRule type="containsBlanks" dxfId="45" priority="23">
      <formula>LEN(TRIM(J3))=0</formula>
    </cfRule>
  </conditionalFormatting>
  <dataValidations count="3">
    <dataValidation type="list" allowBlank="1" showInputMessage="1" showErrorMessage="1" sqref="F31 F37" xr:uid="{00000000-0002-0000-0000-000000000000}">
      <formula1>$Z$34:$Z$35</formula1>
    </dataValidation>
    <dataValidation type="list" allowBlank="1" showInputMessage="1" showErrorMessage="1" sqref="T9:T10" xr:uid="{00000000-0002-0000-0000-000001000000}">
      <formula1>#REF!</formula1>
    </dataValidation>
    <dataValidation type="list" allowBlank="1" showInputMessage="1" showErrorMessage="1" sqref="F29" xr:uid="{00000000-0002-0000-0000-000002000000}">
      <formula1>$AE$31:$AE$43</formula1>
    </dataValidation>
  </dataValidations>
  <printOptions horizontalCentered="1"/>
  <pageMargins left="0.55118110236220474" right="0.51181102362204722" top="0.47244094488188981" bottom="0.27559055118110237" header="0.23622047244094491" footer="0.19685039370078741"/>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B80"/>
  <sheetViews>
    <sheetView topLeftCell="A61" workbookViewId="0">
      <selection activeCell="S7" sqref="S7"/>
    </sheetView>
  </sheetViews>
  <sheetFormatPr defaultRowHeight="12" x14ac:dyDescent="0.15"/>
  <cols>
    <col min="1" max="1" width="1.5703125" style="1" customWidth="1"/>
    <col min="2" max="2" width="2.28515625" style="1" customWidth="1"/>
    <col min="3" max="3" width="11.5703125" style="1" customWidth="1"/>
    <col min="4" max="4" width="9.28515625" style="1" customWidth="1"/>
    <col min="5" max="16" width="6.85546875" style="1" customWidth="1"/>
    <col min="17" max="17" width="3.7109375" style="1" bestFit="1" customWidth="1"/>
    <col min="18" max="16384" width="9.140625" style="1"/>
  </cols>
  <sheetData>
    <row r="1" spans="2:28" ht="31.5" customHeight="1" thickTop="1" x14ac:dyDescent="0.15">
      <c r="B1" s="374" t="s">
        <v>11</v>
      </c>
      <c r="C1" s="374"/>
      <c r="D1" s="374"/>
      <c r="E1" s="375"/>
      <c r="F1" s="375"/>
      <c r="G1" s="376"/>
      <c r="H1" s="376"/>
      <c r="I1" s="377"/>
      <c r="J1" s="377"/>
      <c r="K1" s="375"/>
      <c r="L1" s="375"/>
      <c r="M1" s="366"/>
      <c r="N1" s="366"/>
      <c r="O1" s="366"/>
      <c r="P1" s="366"/>
      <c r="Q1" s="5"/>
      <c r="R1" s="227"/>
      <c r="S1" s="5"/>
      <c r="T1" s="5"/>
      <c r="U1" s="5"/>
      <c r="V1" s="5"/>
    </row>
    <row r="2" spans="2:28" ht="43.5" customHeight="1" x14ac:dyDescent="0.15">
      <c r="B2" s="367" t="s">
        <v>31</v>
      </c>
      <c r="C2" s="367"/>
      <c r="D2" s="367"/>
      <c r="E2" s="368"/>
      <c r="F2" s="368"/>
      <c r="G2" s="369"/>
      <c r="H2" s="369"/>
      <c r="I2" s="370"/>
      <c r="J2" s="370"/>
      <c r="K2" s="371"/>
      <c r="L2" s="372"/>
      <c r="M2" s="373"/>
      <c r="N2" s="373"/>
      <c r="O2" s="373"/>
      <c r="P2" s="373"/>
      <c r="Q2" s="5"/>
      <c r="R2" s="382" t="s">
        <v>134</v>
      </c>
      <c r="S2" s="382"/>
      <c r="T2" s="382"/>
      <c r="U2" s="382"/>
      <c r="V2" s="382"/>
      <c r="W2" s="382"/>
      <c r="X2" s="382"/>
      <c r="Y2" s="382"/>
    </row>
    <row r="3" spans="2:28" s="10" customFormat="1" ht="21" customHeight="1" x14ac:dyDescent="0.15">
      <c r="B3" s="381" t="s">
        <v>153</v>
      </c>
      <c r="C3" s="381"/>
      <c r="D3" s="381"/>
      <c r="E3" s="381"/>
      <c r="F3" s="381"/>
      <c r="G3" s="381"/>
      <c r="H3" s="381"/>
      <c r="I3" s="381"/>
      <c r="J3" s="381"/>
      <c r="K3" s="381"/>
      <c r="L3" s="381"/>
      <c r="M3" s="381"/>
      <c r="N3" s="381"/>
      <c r="O3" s="381"/>
      <c r="P3" s="381"/>
      <c r="Q3" s="18"/>
      <c r="R3" s="18"/>
      <c r="S3" s="18"/>
      <c r="T3" s="18"/>
      <c r="U3" s="18"/>
      <c r="V3" s="18"/>
    </row>
    <row r="4" spans="2:28" s="10" customFormat="1" ht="18" customHeight="1" x14ac:dyDescent="0.15">
      <c r="B4" s="387" t="s">
        <v>154</v>
      </c>
      <c r="C4" s="387"/>
      <c r="D4" s="387"/>
      <c r="E4" s="387"/>
      <c r="F4" s="387"/>
      <c r="G4" s="387"/>
      <c r="H4" s="387"/>
      <c r="I4" s="387"/>
      <c r="J4" s="387"/>
      <c r="K4" s="238"/>
      <c r="L4" s="239"/>
      <c r="M4" s="239"/>
      <c r="N4" s="239"/>
      <c r="O4" s="239"/>
      <c r="P4" s="239"/>
      <c r="Q4" s="18"/>
      <c r="R4" s="18"/>
      <c r="S4" s="18"/>
      <c r="T4" s="18"/>
      <c r="U4" s="18"/>
      <c r="V4" s="18"/>
    </row>
    <row r="5" spans="2:28" s="10" customFormat="1" ht="20.25" customHeight="1" x14ac:dyDescent="0.15">
      <c r="B5" s="387" t="s">
        <v>200</v>
      </c>
      <c r="C5" s="387"/>
      <c r="D5" s="387"/>
      <c r="E5" s="387"/>
      <c r="F5" s="387"/>
      <c r="G5" s="387"/>
      <c r="H5" s="387"/>
      <c r="I5" s="387"/>
      <c r="J5" s="387"/>
      <c r="K5" s="387"/>
      <c r="L5" s="387"/>
      <c r="M5" s="387"/>
      <c r="N5" s="387"/>
      <c r="O5" s="387"/>
      <c r="P5" s="387"/>
      <c r="Q5" s="18"/>
      <c r="R5" s="18"/>
      <c r="S5" s="18"/>
      <c r="T5" s="18"/>
      <c r="U5" s="18"/>
      <c r="V5" s="18"/>
    </row>
    <row r="6" spans="2:28" s="10" customFormat="1" ht="47.25" customHeight="1" x14ac:dyDescent="0.15">
      <c r="B6" s="388" t="s">
        <v>156</v>
      </c>
      <c r="C6" s="388"/>
      <c r="D6" s="388"/>
      <c r="E6" s="388"/>
      <c r="F6" s="388"/>
      <c r="G6" s="388"/>
      <c r="H6" s="388"/>
      <c r="I6" s="388"/>
      <c r="J6" s="388"/>
      <c r="K6" s="388"/>
      <c r="L6" s="388"/>
      <c r="M6" s="388"/>
      <c r="N6" s="388"/>
      <c r="O6" s="388"/>
      <c r="P6" s="388"/>
      <c r="Q6" s="18"/>
      <c r="R6" s="18"/>
      <c r="S6" s="18"/>
      <c r="T6" s="18"/>
      <c r="U6" s="18"/>
      <c r="V6" s="18"/>
    </row>
    <row r="7" spans="2:28" s="8" customFormat="1" ht="35.25" customHeight="1" x14ac:dyDescent="0.15">
      <c r="B7" s="388" t="s">
        <v>155</v>
      </c>
      <c r="C7" s="388"/>
      <c r="D7" s="388"/>
      <c r="E7" s="388"/>
      <c r="F7" s="388"/>
      <c r="G7" s="388"/>
      <c r="H7" s="388"/>
      <c r="I7" s="388"/>
      <c r="J7" s="388"/>
      <c r="K7" s="388"/>
      <c r="L7" s="388"/>
      <c r="M7" s="388"/>
      <c r="N7" s="388"/>
      <c r="O7" s="388"/>
      <c r="P7" s="388"/>
    </row>
    <row r="8" spans="2:28" s="10" customFormat="1" ht="21.75" customHeight="1" x14ac:dyDescent="0.15">
      <c r="B8" s="388" t="s">
        <v>178</v>
      </c>
      <c r="C8" s="388"/>
      <c r="D8" s="388"/>
      <c r="E8" s="388"/>
      <c r="F8" s="388"/>
      <c r="G8" s="388"/>
      <c r="H8" s="388"/>
      <c r="I8" s="388"/>
      <c r="J8" s="388"/>
      <c r="K8" s="388"/>
      <c r="L8" s="388"/>
      <c r="M8" s="388"/>
      <c r="N8" s="388"/>
      <c r="O8" s="388"/>
      <c r="P8" s="388"/>
      <c r="Q8" s="18"/>
      <c r="R8" s="18"/>
      <c r="S8" s="18"/>
      <c r="T8" s="18"/>
      <c r="U8" s="18"/>
      <c r="V8" s="18"/>
    </row>
    <row r="9" spans="2:28" s="10" customFormat="1" ht="14.25" customHeight="1" x14ac:dyDescent="0.15">
      <c r="B9" s="56"/>
      <c r="C9" s="56"/>
      <c r="D9" s="56"/>
      <c r="E9" s="56"/>
      <c r="F9" s="56"/>
      <c r="G9" s="56"/>
      <c r="H9" s="56"/>
      <c r="I9" s="56"/>
      <c r="J9" s="56"/>
      <c r="K9" s="56"/>
      <c r="L9" s="56"/>
      <c r="M9" s="56"/>
      <c r="N9" s="56"/>
      <c r="O9" s="56"/>
      <c r="P9" s="56"/>
      <c r="Q9" s="18"/>
      <c r="R9" s="18"/>
      <c r="S9" s="18"/>
      <c r="T9" s="18"/>
      <c r="U9" s="18"/>
      <c r="V9" s="18"/>
    </row>
    <row r="10" spans="2:28" customFormat="1" ht="18.75" customHeight="1" x14ac:dyDescent="0.15">
      <c r="B10" s="2" t="s">
        <v>42</v>
      </c>
      <c r="C10" s="1"/>
      <c r="D10" s="240" t="s">
        <v>157</v>
      </c>
      <c r="E10" s="44"/>
      <c r="F10" s="43"/>
      <c r="G10" s="45"/>
      <c r="H10" s="45"/>
      <c r="I10" s="43"/>
      <c r="J10" s="42"/>
      <c r="K10" s="42"/>
      <c r="L10" s="42"/>
      <c r="M10" s="12"/>
      <c r="N10" s="12"/>
      <c r="O10" s="12"/>
      <c r="P10" s="1"/>
    </row>
    <row r="11" spans="2:28" customFormat="1" ht="18.75" customHeight="1" x14ac:dyDescent="0.15">
      <c r="B11" s="2"/>
      <c r="C11" s="1"/>
      <c r="D11" s="240" t="s">
        <v>158</v>
      </c>
      <c r="E11" s="44"/>
      <c r="F11" s="43"/>
      <c r="G11" s="45"/>
      <c r="H11" s="45"/>
      <c r="I11" s="43"/>
      <c r="J11" s="42"/>
      <c r="K11" s="42"/>
      <c r="L11" s="42"/>
      <c r="M11" s="12"/>
      <c r="N11" s="12"/>
      <c r="O11" s="12"/>
      <c r="P11" s="1"/>
    </row>
    <row r="12" spans="2:28" s="48" customFormat="1" ht="21.75" customHeight="1" x14ac:dyDescent="0.15">
      <c r="B12" s="46"/>
      <c r="C12" s="47"/>
      <c r="D12" s="383">
        <f>+'様式第12号-1【様式】'!K31</f>
        <v>0</v>
      </c>
      <c r="E12" s="384"/>
      <c r="F12" s="241" t="s">
        <v>20</v>
      </c>
      <c r="G12" s="383" t="e">
        <f>SUM('様式第12号-1【様式】'!K32:K34)+SUM('様式第12号-1【様式】'!K36:K37)</f>
        <v>#N/A</v>
      </c>
      <c r="H12" s="384"/>
      <c r="I12" s="241" t="s">
        <v>20</v>
      </c>
      <c r="J12" s="385">
        <f>+SUM('様式第12号-1【様式】'!F38:F40)</f>
        <v>0</v>
      </c>
      <c r="K12" s="385"/>
      <c r="L12" s="241" t="s">
        <v>22</v>
      </c>
      <c r="M12" s="386" t="e">
        <f>+D12+G12+J12</f>
        <v>#N/A</v>
      </c>
      <c r="N12" s="386"/>
      <c r="O12" s="386"/>
      <c r="P12" s="72"/>
      <c r="Q12" s="38" t="s">
        <v>41</v>
      </c>
      <c r="R12" s="30" t="s">
        <v>79</v>
      </c>
    </row>
    <row r="13" spans="2:28" customFormat="1" ht="9" customHeight="1" x14ac:dyDescent="0.15">
      <c r="B13" s="2"/>
      <c r="C13" s="1"/>
      <c r="D13" s="57"/>
      <c r="E13" s="58"/>
      <c r="F13" s="6"/>
      <c r="G13" s="57"/>
      <c r="H13" s="58"/>
      <c r="I13" s="6"/>
      <c r="J13" s="59"/>
      <c r="K13" s="59"/>
      <c r="L13" s="58"/>
      <c r="M13" s="7"/>
      <c r="N13" s="60"/>
      <c r="O13" s="60"/>
      <c r="P13" s="60"/>
    </row>
    <row r="14" spans="2:28" s="12" customFormat="1" ht="24.75" customHeight="1" x14ac:dyDescent="0.15">
      <c r="B14" s="2" t="s">
        <v>12</v>
      </c>
      <c r="R14" s="13"/>
      <c r="S14" s="13"/>
      <c r="T14" s="13"/>
      <c r="U14" s="13"/>
      <c r="V14" s="13"/>
      <c r="W14" s="13"/>
      <c r="X14" s="14"/>
      <c r="Y14" s="14"/>
      <c r="Z14" s="14"/>
      <c r="AA14" s="14"/>
      <c r="AB14" s="14"/>
    </row>
    <row r="15" spans="2:28" ht="20.25" customHeight="1" x14ac:dyDescent="0.15">
      <c r="B15" s="378" t="s">
        <v>13</v>
      </c>
      <c r="C15" s="379"/>
      <c r="D15" s="380"/>
      <c r="E15" s="9" t="s">
        <v>55</v>
      </c>
      <c r="F15" s="9" t="s">
        <v>56</v>
      </c>
      <c r="G15" s="9" t="s">
        <v>57</v>
      </c>
      <c r="H15" s="9" t="s">
        <v>58</v>
      </c>
      <c r="I15" s="9" t="s">
        <v>59</v>
      </c>
      <c r="J15" s="9" t="s">
        <v>60</v>
      </c>
      <c r="K15" s="9" t="s">
        <v>28</v>
      </c>
      <c r="L15" s="9" t="s">
        <v>29</v>
      </c>
      <c r="M15" s="9" t="s">
        <v>61</v>
      </c>
      <c r="N15" s="9" t="s">
        <v>62</v>
      </c>
      <c r="O15" s="9" t="s">
        <v>63</v>
      </c>
      <c r="P15" s="9" t="s">
        <v>64</v>
      </c>
      <c r="R15" s="4"/>
      <c r="S15" s="202" t="s">
        <v>117</v>
      </c>
      <c r="T15" s="4"/>
      <c r="U15" s="4"/>
      <c r="V15" s="4"/>
      <c r="W15" s="4"/>
      <c r="X15" s="5"/>
      <c r="Y15" s="5"/>
      <c r="Z15" s="5"/>
      <c r="AA15" s="5"/>
      <c r="AB15" s="5"/>
    </row>
    <row r="16" spans="2:28" ht="18.75" customHeight="1" x14ac:dyDescent="0.15">
      <c r="B16" s="339" t="s">
        <v>159</v>
      </c>
      <c r="C16" s="340"/>
      <c r="D16" s="341"/>
      <c r="E16" s="188"/>
      <c r="F16" s="188"/>
      <c r="G16" s="188"/>
      <c r="H16" s="188"/>
      <c r="I16" s="188"/>
      <c r="J16" s="189"/>
      <c r="K16" s="188"/>
      <c r="L16" s="188"/>
      <c r="M16" s="188"/>
      <c r="N16" s="188"/>
      <c r="O16" s="188"/>
      <c r="P16" s="188"/>
      <c r="R16" s="24" t="s">
        <v>136</v>
      </c>
      <c r="S16" s="4"/>
      <c r="T16" s="4"/>
      <c r="U16" s="4"/>
      <c r="V16" s="4"/>
      <c r="W16" s="4"/>
      <c r="X16" s="5"/>
      <c r="Y16" s="5"/>
      <c r="Z16" s="5"/>
      <c r="AA16" s="5"/>
      <c r="AB16" s="5"/>
    </row>
    <row r="17" spans="2:28" ht="18.75" customHeight="1" x14ac:dyDescent="0.15">
      <c r="B17" s="342"/>
      <c r="C17" s="343"/>
      <c r="D17" s="344"/>
      <c r="E17" s="190"/>
      <c r="F17" s="190"/>
      <c r="G17" s="191"/>
      <c r="H17" s="192"/>
      <c r="I17" s="192"/>
      <c r="J17" s="190"/>
      <c r="K17" s="190"/>
      <c r="L17" s="190"/>
      <c r="M17" s="190"/>
      <c r="N17" s="192"/>
      <c r="O17" s="192"/>
      <c r="P17" s="192"/>
      <c r="R17" s="24" t="s">
        <v>135</v>
      </c>
      <c r="S17" s="4"/>
      <c r="T17" s="4"/>
      <c r="U17" s="4"/>
      <c r="V17" s="4"/>
      <c r="W17" s="4"/>
      <c r="X17" s="5"/>
      <c r="Y17" s="5"/>
      <c r="Z17" s="5"/>
      <c r="AA17" s="5"/>
      <c r="AB17" s="5"/>
    </row>
    <row r="18" spans="2:28" ht="18.75" customHeight="1" x14ac:dyDescent="0.15">
      <c r="B18" s="345"/>
      <c r="C18" s="346"/>
      <c r="D18" s="347"/>
      <c r="E18" s="193"/>
      <c r="F18" s="193"/>
      <c r="G18" s="194"/>
      <c r="H18" s="194"/>
      <c r="I18" s="194"/>
      <c r="J18" s="194"/>
      <c r="K18" s="193"/>
      <c r="L18" s="193"/>
      <c r="M18" s="193"/>
      <c r="N18" s="193"/>
      <c r="O18" s="193"/>
      <c r="P18" s="193"/>
      <c r="R18" s="4"/>
      <c r="T18" s="4"/>
      <c r="U18" s="4"/>
      <c r="V18" s="4"/>
      <c r="W18" s="4"/>
      <c r="X18" s="5"/>
      <c r="Y18" s="5"/>
      <c r="Z18" s="5"/>
      <c r="AA18" s="5"/>
      <c r="AB18" s="5"/>
    </row>
    <row r="19" spans="2:28" ht="18.75" customHeight="1" x14ac:dyDescent="0.15">
      <c r="B19" s="339" t="s">
        <v>160</v>
      </c>
      <c r="C19" s="340"/>
      <c r="D19" s="341"/>
      <c r="E19" s="189"/>
      <c r="F19" s="189"/>
      <c r="G19" s="189"/>
      <c r="H19" s="189"/>
      <c r="I19" s="189"/>
      <c r="J19" s="189"/>
      <c r="K19" s="189"/>
      <c r="L19" s="189"/>
      <c r="M19" s="189"/>
      <c r="N19" s="189"/>
      <c r="O19" s="189"/>
      <c r="P19" s="189"/>
      <c r="Q19" s="49"/>
      <c r="R19" s="28"/>
      <c r="S19" s="114" t="s">
        <v>80</v>
      </c>
      <c r="T19" s="22"/>
      <c r="U19" s="22"/>
      <c r="V19" s="22"/>
      <c r="W19" s="28"/>
      <c r="X19" s="5"/>
      <c r="Y19" s="5"/>
      <c r="Z19" s="5"/>
      <c r="AA19" s="5"/>
      <c r="AB19" s="5"/>
    </row>
    <row r="20" spans="2:28" ht="18.75" customHeight="1" x14ac:dyDescent="0.15">
      <c r="B20" s="342"/>
      <c r="C20" s="343"/>
      <c r="D20" s="344"/>
      <c r="E20" s="192"/>
      <c r="F20" s="192"/>
      <c r="G20" s="192"/>
      <c r="H20" s="191"/>
      <c r="I20" s="191"/>
      <c r="J20" s="191"/>
      <c r="K20" s="190"/>
      <c r="L20" s="190"/>
      <c r="M20" s="190"/>
      <c r="N20" s="192"/>
      <c r="O20" s="192"/>
      <c r="P20" s="192"/>
      <c r="S20" s="1" t="s">
        <v>179</v>
      </c>
      <c r="U20" s="109"/>
      <c r="V20" s="90"/>
      <c r="W20" s="109"/>
    </row>
    <row r="21" spans="2:28" ht="18.75" customHeight="1" x14ac:dyDescent="0.15">
      <c r="B21" s="342"/>
      <c r="C21" s="343"/>
      <c r="D21" s="344"/>
      <c r="E21" s="192"/>
      <c r="F21" s="192"/>
      <c r="G21" s="192"/>
      <c r="H21" s="191"/>
      <c r="I21" s="191"/>
      <c r="J21" s="191"/>
      <c r="K21" s="190"/>
      <c r="L21" s="190"/>
      <c r="M21" s="190"/>
      <c r="N21" s="192"/>
      <c r="O21" s="192"/>
      <c r="P21" s="192"/>
      <c r="S21" s="1" t="s">
        <v>180</v>
      </c>
      <c r="U21" s="109"/>
      <c r="V21" s="115"/>
      <c r="W21" s="109"/>
    </row>
    <row r="22" spans="2:28" ht="18.75" customHeight="1" x14ac:dyDescent="0.15">
      <c r="B22" s="242"/>
      <c r="C22" s="362" t="s">
        <v>166</v>
      </c>
      <c r="D22" s="363"/>
      <c r="E22" s="192"/>
      <c r="F22" s="192"/>
      <c r="G22" s="192"/>
      <c r="H22" s="192"/>
      <c r="I22" s="192"/>
      <c r="J22" s="192"/>
      <c r="K22" s="192"/>
      <c r="L22" s="192"/>
      <c r="M22" s="192"/>
      <c r="N22" s="192"/>
      <c r="O22" s="192"/>
      <c r="P22" s="192"/>
      <c r="S22" s="1" t="s">
        <v>181</v>
      </c>
      <c r="U22" s="109"/>
      <c r="W22" s="110"/>
    </row>
    <row r="23" spans="2:28" ht="18.75" customHeight="1" x14ac:dyDescent="0.15">
      <c r="B23" s="242"/>
      <c r="C23" s="364"/>
      <c r="D23" s="347"/>
      <c r="E23" s="195"/>
      <c r="F23" s="195"/>
      <c r="G23" s="196"/>
      <c r="H23" s="196"/>
      <c r="I23" s="196"/>
      <c r="J23" s="196"/>
      <c r="K23" s="196"/>
      <c r="L23" s="196"/>
      <c r="M23" s="196"/>
      <c r="N23" s="195"/>
      <c r="O23" s="195"/>
      <c r="P23" s="195"/>
      <c r="S23" s="90" t="s">
        <v>81</v>
      </c>
      <c r="U23" s="110"/>
      <c r="W23" s="110"/>
    </row>
    <row r="24" spans="2:28" ht="18.75" customHeight="1" x14ac:dyDescent="0.15">
      <c r="B24" s="339" t="s">
        <v>161</v>
      </c>
      <c r="C24" s="340"/>
      <c r="D24" s="341"/>
      <c r="E24" s="197"/>
      <c r="F24" s="197"/>
      <c r="G24" s="197"/>
      <c r="H24" s="197"/>
      <c r="I24" s="197"/>
      <c r="J24" s="197"/>
      <c r="K24" s="197"/>
      <c r="L24" s="197"/>
      <c r="M24" s="197"/>
      <c r="N24" s="197"/>
      <c r="O24" s="197"/>
      <c r="P24" s="197"/>
      <c r="S24" s="110" t="s">
        <v>182</v>
      </c>
      <c r="U24" s="110"/>
      <c r="W24" s="110"/>
    </row>
    <row r="25" spans="2:28" ht="18.75" customHeight="1" x14ac:dyDescent="0.15">
      <c r="B25" s="342"/>
      <c r="C25" s="343"/>
      <c r="D25" s="344"/>
      <c r="E25" s="197"/>
      <c r="F25" s="197"/>
      <c r="G25" s="197"/>
      <c r="H25" s="197"/>
      <c r="I25" s="197"/>
      <c r="J25" s="197"/>
      <c r="K25" s="197"/>
      <c r="L25" s="197"/>
      <c r="M25" s="197"/>
      <c r="N25" s="197"/>
      <c r="O25" s="197"/>
      <c r="P25" s="197"/>
      <c r="S25" s="1" t="s">
        <v>183</v>
      </c>
      <c r="U25" s="110"/>
      <c r="W25" s="110"/>
    </row>
    <row r="26" spans="2:28" ht="18.75" customHeight="1" x14ac:dyDescent="0.15">
      <c r="B26" s="342"/>
      <c r="C26" s="343"/>
      <c r="D26" s="344"/>
      <c r="E26" s="197"/>
      <c r="F26" s="197"/>
      <c r="G26" s="197"/>
      <c r="H26" s="197"/>
      <c r="I26" s="197"/>
      <c r="J26" s="197"/>
      <c r="K26" s="197"/>
      <c r="L26" s="197"/>
      <c r="M26" s="197"/>
      <c r="N26" s="197"/>
      <c r="O26" s="197"/>
      <c r="P26" s="197"/>
      <c r="S26" s="110" t="s">
        <v>45</v>
      </c>
      <c r="U26" s="110"/>
      <c r="W26" s="110"/>
    </row>
    <row r="27" spans="2:28" ht="18.75" customHeight="1" x14ac:dyDescent="0.15">
      <c r="B27" s="242"/>
      <c r="C27" s="362" t="s">
        <v>166</v>
      </c>
      <c r="D27" s="363"/>
      <c r="E27" s="192"/>
      <c r="F27" s="192"/>
      <c r="G27" s="192"/>
      <c r="H27" s="192"/>
      <c r="I27" s="192"/>
      <c r="J27" s="192"/>
      <c r="K27" s="190"/>
      <c r="L27" s="190"/>
      <c r="M27" s="190"/>
      <c r="N27" s="192"/>
      <c r="O27" s="192"/>
      <c r="P27" s="192"/>
      <c r="S27" s="1" t="s">
        <v>184</v>
      </c>
      <c r="U27" s="110"/>
      <c r="W27" s="110"/>
    </row>
    <row r="28" spans="2:28" ht="18.75" customHeight="1" x14ac:dyDescent="0.15">
      <c r="B28" s="242"/>
      <c r="C28" s="364"/>
      <c r="D28" s="347"/>
      <c r="E28" s="193"/>
      <c r="F28" s="193"/>
      <c r="G28" s="193"/>
      <c r="H28" s="193"/>
      <c r="I28" s="193"/>
      <c r="J28" s="193"/>
      <c r="K28" s="193"/>
      <c r="L28" s="193"/>
      <c r="M28" s="193"/>
      <c r="N28" s="193"/>
      <c r="O28" s="193"/>
      <c r="P28" s="193"/>
      <c r="S28" s="110" t="s">
        <v>185</v>
      </c>
      <c r="U28" s="110"/>
      <c r="W28" s="110"/>
    </row>
    <row r="29" spans="2:28" ht="18.75" customHeight="1" x14ac:dyDescent="0.15">
      <c r="B29" s="339" t="s">
        <v>162</v>
      </c>
      <c r="C29" s="340"/>
      <c r="D29" s="341"/>
      <c r="E29" s="189"/>
      <c r="F29" s="189"/>
      <c r="G29" s="189"/>
      <c r="H29" s="189"/>
      <c r="I29" s="189"/>
      <c r="J29" s="189"/>
      <c r="K29" s="189"/>
      <c r="L29" s="189"/>
      <c r="M29" s="189"/>
      <c r="N29" s="189"/>
      <c r="O29" s="189"/>
      <c r="P29" s="189"/>
      <c r="S29" s="110" t="s">
        <v>195</v>
      </c>
      <c r="U29" s="110"/>
      <c r="W29" s="110"/>
    </row>
    <row r="30" spans="2:28" ht="18.75" customHeight="1" x14ac:dyDescent="0.15">
      <c r="B30" s="342"/>
      <c r="C30" s="343"/>
      <c r="D30" s="344"/>
      <c r="E30" s="192"/>
      <c r="F30" s="192"/>
      <c r="G30" s="192"/>
      <c r="H30" s="192"/>
      <c r="I30" s="192"/>
      <c r="J30" s="192"/>
      <c r="K30" s="192"/>
      <c r="L30" s="190"/>
      <c r="M30" s="190"/>
      <c r="N30" s="190"/>
      <c r="O30" s="192"/>
      <c r="P30" s="192"/>
      <c r="S30" s="1" t="s">
        <v>186</v>
      </c>
      <c r="U30" s="110"/>
      <c r="V30" s="110"/>
      <c r="W30" s="111"/>
    </row>
    <row r="31" spans="2:28" ht="18.75" customHeight="1" x14ac:dyDescent="0.15">
      <c r="B31" s="345"/>
      <c r="C31" s="346"/>
      <c r="D31" s="347"/>
      <c r="E31" s="195"/>
      <c r="F31" s="195"/>
      <c r="G31" s="195"/>
      <c r="H31" s="195"/>
      <c r="I31" s="195"/>
      <c r="J31" s="195"/>
      <c r="K31" s="195"/>
      <c r="L31" s="195"/>
      <c r="M31" s="195"/>
      <c r="N31" s="195"/>
      <c r="O31" s="195"/>
      <c r="P31" s="195"/>
      <c r="S31" s="110" t="s">
        <v>82</v>
      </c>
      <c r="U31" s="110"/>
      <c r="W31" s="111"/>
    </row>
    <row r="32" spans="2:28" ht="18.75" customHeight="1" x14ac:dyDescent="0.15">
      <c r="B32" s="339" t="s">
        <v>163</v>
      </c>
      <c r="C32" s="340"/>
      <c r="D32" s="341"/>
      <c r="E32" s="197"/>
      <c r="F32" s="197"/>
      <c r="G32" s="197"/>
      <c r="H32" s="197"/>
      <c r="I32" s="197"/>
      <c r="J32" s="197"/>
      <c r="K32" s="197"/>
      <c r="L32" s="197"/>
      <c r="M32" s="197"/>
      <c r="N32" s="197"/>
      <c r="O32" s="197"/>
      <c r="P32" s="197"/>
      <c r="S32" s="110" t="s">
        <v>71</v>
      </c>
      <c r="U32" s="109"/>
      <c r="W32" s="109"/>
    </row>
    <row r="33" spans="2:25" ht="18.75" customHeight="1" x14ac:dyDescent="0.15">
      <c r="B33" s="342"/>
      <c r="C33" s="343"/>
      <c r="D33" s="344"/>
      <c r="E33" s="192"/>
      <c r="F33" s="192"/>
      <c r="G33" s="192"/>
      <c r="H33" s="192"/>
      <c r="I33" s="190"/>
      <c r="J33" s="190"/>
      <c r="K33" s="190"/>
      <c r="L33" s="190"/>
      <c r="M33" s="190"/>
      <c r="N33" s="190"/>
      <c r="O33" s="192"/>
      <c r="P33" s="192"/>
      <c r="S33" s="110" t="s">
        <v>188</v>
      </c>
      <c r="U33" s="109"/>
      <c r="W33" s="110"/>
    </row>
    <row r="34" spans="2:25" ht="18.75" customHeight="1" x14ac:dyDescent="0.15">
      <c r="B34" s="345"/>
      <c r="C34" s="346"/>
      <c r="D34" s="347"/>
      <c r="E34" s="193"/>
      <c r="F34" s="193"/>
      <c r="G34" s="193"/>
      <c r="H34" s="193"/>
      <c r="I34" s="193"/>
      <c r="J34" s="193"/>
      <c r="K34" s="193"/>
      <c r="L34" s="193"/>
      <c r="M34" s="193"/>
      <c r="N34" s="193"/>
      <c r="O34" s="193"/>
      <c r="P34" s="193"/>
      <c r="S34" s="1" t="s">
        <v>187</v>
      </c>
      <c r="U34" s="109"/>
      <c r="V34" s="110"/>
      <c r="W34" s="110"/>
    </row>
    <row r="35" spans="2:25" ht="18.75" customHeight="1" x14ac:dyDescent="0.15">
      <c r="B35" s="348" t="s">
        <v>165</v>
      </c>
      <c r="C35" s="349"/>
      <c r="D35" s="350"/>
      <c r="E35" s="189"/>
      <c r="F35" s="189"/>
      <c r="G35" s="189"/>
      <c r="H35" s="198"/>
      <c r="I35" s="189"/>
      <c r="J35" s="189"/>
      <c r="K35" s="189"/>
      <c r="L35" s="189"/>
      <c r="M35" s="189"/>
      <c r="N35" s="189"/>
      <c r="O35" s="189"/>
      <c r="P35" s="189"/>
      <c r="S35" s="110" t="s">
        <v>189</v>
      </c>
      <c r="V35" s="110"/>
      <c r="W35" s="109"/>
    </row>
    <row r="36" spans="2:25" ht="18.75" customHeight="1" x14ac:dyDescent="0.15">
      <c r="B36" s="351"/>
      <c r="C36" s="352"/>
      <c r="D36" s="353"/>
      <c r="E36" s="190"/>
      <c r="F36" s="190"/>
      <c r="G36" s="190"/>
      <c r="H36" s="199"/>
      <c r="I36" s="190"/>
      <c r="J36" s="190"/>
      <c r="K36" s="190"/>
      <c r="L36" s="190"/>
      <c r="M36" s="190"/>
      <c r="N36" s="190"/>
      <c r="O36" s="190"/>
      <c r="P36" s="190"/>
      <c r="S36" s="110" t="s">
        <v>72</v>
      </c>
      <c r="U36" s="109"/>
      <c r="V36" s="90"/>
      <c r="W36" s="109"/>
    </row>
    <row r="37" spans="2:25" ht="18.75" customHeight="1" x14ac:dyDescent="0.15">
      <c r="B37" s="354"/>
      <c r="C37" s="355"/>
      <c r="D37" s="356"/>
      <c r="E37" s="196"/>
      <c r="F37" s="200"/>
      <c r="G37" s="195"/>
      <c r="H37" s="195"/>
      <c r="I37" s="195"/>
      <c r="J37" s="201"/>
      <c r="K37" s="201"/>
      <c r="L37" s="195"/>
      <c r="M37" s="195"/>
      <c r="N37" s="195"/>
      <c r="O37" s="195"/>
      <c r="P37" s="195"/>
      <c r="S37" s="90" t="s">
        <v>83</v>
      </c>
      <c r="T37" s="112"/>
      <c r="U37" s="110"/>
      <c r="V37" s="109"/>
    </row>
    <row r="38" spans="2:25" ht="18.75" customHeight="1" x14ac:dyDescent="0.15">
      <c r="B38" s="348" t="s">
        <v>164</v>
      </c>
      <c r="C38" s="349"/>
      <c r="D38" s="350"/>
      <c r="E38" s="197"/>
      <c r="F38" s="197"/>
      <c r="G38" s="197"/>
      <c r="H38" s="197"/>
      <c r="I38" s="197"/>
      <c r="J38" s="197"/>
      <c r="K38" s="197"/>
      <c r="L38" s="197"/>
      <c r="M38" s="197"/>
      <c r="N38" s="197"/>
      <c r="O38" s="197"/>
      <c r="P38" s="197"/>
      <c r="S38" s="110" t="s">
        <v>192</v>
      </c>
      <c r="T38" s="109"/>
      <c r="U38" s="109"/>
      <c r="V38" s="109"/>
    </row>
    <row r="39" spans="2:25" ht="18.75" customHeight="1" x14ac:dyDescent="0.15">
      <c r="B39" s="351"/>
      <c r="C39" s="352"/>
      <c r="D39" s="353"/>
      <c r="E39" s="192"/>
      <c r="F39" s="192"/>
      <c r="G39" s="190"/>
      <c r="H39" s="190"/>
      <c r="I39" s="190"/>
      <c r="J39" s="190"/>
      <c r="K39" s="190"/>
      <c r="L39" s="190"/>
      <c r="M39" s="190"/>
      <c r="N39" s="190"/>
      <c r="O39" s="192"/>
      <c r="P39" s="192"/>
      <c r="S39" s="90" t="s">
        <v>191</v>
      </c>
      <c r="T39" s="109"/>
      <c r="U39" s="109"/>
      <c r="V39" s="109"/>
    </row>
    <row r="40" spans="2:25" ht="18.75" customHeight="1" x14ac:dyDescent="0.15">
      <c r="B40" s="354"/>
      <c r="C40" s="355"/>
      <c r="D40" s="356"/>
      <c r="E40" s="195"/>
      <c r="F40" s="195"/>
      <c r="G40" s="195"/>
      <c r="H40" s="195"/>
      <c r="I40" s="195"/>
      <c r="J40" s="195"/>
      <c r="K40" s="195"/>
      <c r="L40" s="195"/>
      <c r="M40" s="195"/>
      <c r="N40" s="195"/>
      <c r="O40" s="195"/>
      <c r="P40" s="195"/>
      <c r="S40" s="90" t="s">
        <v>190</v>
      </c>
      <c r="T40" s="112"/>
      <c r="U40" s="112"/>
      <c r="V40" s="112"/>
    </row>
    <row r="41" spans="2:25" x14ac:dyDescent="0.15">
      <c r="B41" s="3"/>
      <c r="C41" s="3"/>
      <c r="D41" s="3"/>
      <c r="E41" s="3"/>
      <c r="F41" s="3"/>
      <c r="G41" s="3"/>
      <c r="H41" s="3"/>
      <c r="I41" s="3"/>
      <c r="J41" s="3"/>
      <c r="K41" s="3"/>
      <c r="L41" s="3"/>
      <c r="M41" s="3"/>
      <c r="N41" s="3"/>
      <c r="O41" s="3"/>
      <c r="P41" s="3"/>
    </row>
    <row r="42" spans="2:25" ht="22.5" customHeight="1" x14ac:dyDescent="0.15">
      <c r="B42" s="357" t="s">
        <v>21</v>
      </c>
      <c r="C42" s="358"/>
      <c r="D42" s="358"/>
      <c r="E42" s="358"/>
      <c r="F42" s="358"/>
      <c r="G42" s="358"/>
      <c r="H42" s="358"/>
      <c r="I42" s="358"/>
      <c r="J42" s="358"/>
      <c r="K42" s="358"/>
      <c r="L42" s="358"/>
      <c r="M42" s="358"/>
      <c r="N42" s="358"/>
      <c r="O42" s="358"/>
      <c r="P42" s="358"/>
      <c r="S42" s="114" t="s">
        <v>80</v>
      </c>
      <c r="V42" s="116" t="s">
        <v>85</v>
      </c>
      <c r="W42" s="10"/>
    </row>
    <row r="43" spans="2:25" s="10" customFormat="1" ht="25.5" customHeight="1" x14ac:dyDescent="0.15">
      <c r="B43" s="69"/>
      <c r="C43" s="359" t="s">
        <v>14</v>
      </c>
      <c r="D43" s="360"/>
      <c r="E43" s="361"/>
      <c r="F43" s="359" t="s">
        <v>15</v>
      </c>
      <c r="G43" s="360"/>
      <c r="H43" s="360"/>
      <c r="I43" s="360"/>
      <c r="J43" s="360"/>
      <c r="K43" s="360"/>
      <c r="L43" s="360"/>
      <c r="M43" s="360"/>
      <c r="N43" s="361"/>
      <c r="O43" s="359" t="s">
        <v>16</v>
      </c>
      <c r="P43" s="361"/>
      <c r="S43" s="116" t="s">
        <v>84</v>
      </c>
      <c r="V43" s="119" t="s">
        <v>86</v>
      </c>
      <c r="W43" s="118"/>
    </row>
    <row r="44" spans="2:25" s="10" customFormat="1" ht="36" customHeight="1" x14ac:dyDescent="0.15">
      <c r="B44" s="70"/>
      <c r="C44" s="390"/>
      <c r="D44" s="391"/>
      <c r="E44" s="391"/>
      <c r="F44" s="390"/>
      <c r="G44" s="391"/>
      <c r="H44" s="391"/>
      <c r="I44" s="391"/>
      <c r="J44" s="391"/>
      <c r="K44" s="391"/>
      <c r="L44" s="391"/>
      <c r="M44" s="391"/>
      <c r="N44" s="391"/>
      <c r="O44" s="129"/>
      <c r="P44" s="64" t="s">
        <v>17</v>
      </c>
      <c r="S44" s="117" t="s">
        <v>193</v>
      </c>
      <c r="T44" s="118"/>
      <c r="U44" s="118"/>
      <c r="V44" s="121" t="s">
        <v>87</v>
      </c>
      <c r="W44" s="120"/>
      <c r="X44" s="118"/>
      <c r="Y44" s="118"/>
    </row>
    <row r="45" spans="2:25" s="10" customFormat="1" ht="36" customHeight="1" x14ac:dyDescent="0.15">
      <c r="B45" s="70"/>
      <c r="C45" s="390"/>
      <c r="D45" s="391"/>
      <c r="E45" s="391"/>
      <c r="F45" s="390"/>
      <c r="G45" s="391"/>
      <c r="H45" s="391"/>
      <c r="I45" s="391"/>
      <c r="J45" s="391"/>
      <c r="K45" s="391"/>
      <c r="L45" s="391"/>
      <c r="M45" s="391"/>
      <c r="N45" s="391"/>
      <c r="O45" s="129"/>
      <c r="P45" s="64" t="s">
        <v>17</v>
      </c>
      <c r="S45" s="117" t="s">
        <v>194</v>
      </c>
      <c r="T45" s="120"/>
      <c r="U45" s="120"/>
      <c r="V45" s="121" t="s">
        <v>88</v>
      </c>
      <c r="W45" s="15"/>
      <c r="X45" s="120"/>
      <c r="Y45" s="118"/>
    </row>
    <row r="46" spans="2:25" s="11" customFormat="1" ht="21.75" customHeight="1" x14ac:dyDescent="0.15">
      <c r="C46" s="244" t="s">
        <v>177</v>
      </c>
      <c r="D46" s="186"/>
      <c r="E46" s="186"/>
      <c r="F46" s="186"/>
      <c r="G46" s="186"/>
      <c r="H46" s="186"/>
      <c r="I46" s="186"/>
      <c r="J46" s="186"/>
      <c r="K46" s="186"/>
      <c r="L46" s="186"/>
      <c r="M46" s="186"/>
      <c r="N46" s="186"/>
      <c r="O46" s="186"/>
      <c r="P46" s="186"/>
      <c r="S46" s="15"/>
      <c r="T46" s="15"/>
      <c r="U46" s="15"/>
      <c r="V46" s="121" t="s">
        <v>89</v>
      </c>
      <c r="W46" s="15"/>
      <c r="X46" s="15"/>
      <c r="Y46" s="120"/>
    </row>
    <row r="47" spans="2:25" ht="23.25" customHeight="1" x14ac:dyDescent="0.15">
      <c r="B47" s="54"/>
      <c r="C47" s="54"/>
      <c r="D47" s="54"/>
      <c r="E47" s="54"/>
      <c r="F47" s="54"/>
      <c r="G47" s="54"/>
      <c r="H47" s="54"/>
      <c r="I47" s="54"/>
      <c r="J47" s="54"/>
      <c r="K47" s="54"/>
      <c r="L47" s="54"/>
      <c r="M47" s="54"/>
      <c r="N47" s="54"/>
      <c r="O47" s="54"/>
      <c r="P47" s="54"/>
      <c r="U47" s="15"/>
      <c r="X47" s="15"/>
      <c r="Y47" s="15"/>
    </row>
    <row r="48" spans="2:25" ht="22.5" customHeight="1" x14ac:dyDescent="0.15">
      <c r="B48" s="357" t="s">
        <v>26</v>
      </c>
      <c r="C48" s="357"/>
      <c r="D48" s="357"/>
      <c r="E48" s="357"/>
      <c r="F48" s="357"/>
      <c r="G48" s="357"/>
      <c r="H48" s="357"/>
      <c r="I48" s="357"/>
      <c r="J48" s="357"/>
      <c r="K48" s="357"/>
      <c r="L48" s="357"/>
      <c r="M48" s="357"/>
      <c r="N48" s="357"/>
      <c r="O48" s="357"/>
      <c r="P48" s="357"/>
      <c r="Y48" s="15"/>
    </row>
    <row r="49" spans="2:27" s="50" customFormat="1" ht="26.25" customHeight="1" x14ac:dyDescent="0.15">
      <c r="B49" s="55"/>
      <c r="C49" s="91" t="s">
        <v>113</v>
      </c>
      <c r="D49" s="93"/>
      <c r="E49" s="93"/>
      <c r="F49" s="93"/>
      <c r="G49" s="93"/>
      <c r="H49" s="93"/>
      <c r="I49" s="93"/>
      <c r="J49" s="93"/>
      <c r="K49" s="93"/>
      <c r="L49" s="93"/>
      <c r="M49" s="93"/>
      <c r="N49" s="93"/>
      <c r="O49" s="93"/>
      <c r="P49" s="94"/>
      <c r="Q49" s="38"/>
    </row>
    <row r="50" spans="2:27" s="50" customFormat="1" ht="75" customHeight="1" x14ac:dyDescent="0.15">
      <c r="B50" s="55"/>
      <c r="C50" s="392"/>
      <c r="D50" s="393"/>
      <c r="E50" s="393"/>
      <c r="F50" s="393"/>
      <c r="G50" s="393"/>
      <c r="H50" s="393"/>
      <c r="I50" s="393"/>
      <c r="J50" s="393"/>
      <c r="K50" s="393"/>
      <c r="L50" s="393"/>
      <c r="M50" s="393"/>
      <c r="N50" s="393"/>
      <c r="O50" s="393"/>
      <c r="P50" s="394"/>
      <c r="R50" s="365" t="s">
        <v>138</v>
      </c>
      <c r="S50" s="365"/>
      <c r="T50" s="365"/>
      <c r="U50" s="365"/>
      <c r="V50" s="365"/>
      <c r="W50" s="365"/>
      <c r="X50" s="365"/>
      <c r="Y50" s="365"/>
      <c r="Z50" s="365"/>
      <c r="AA50" s="365"/>
    </row>
    <row r="51" spans="2:27" s="50" customFormat="1" ht="23.25" customHeight="1" x14ac:dyDescent="0.15">
      <c r="B51" s="55"/>
      <c r="C51" s="92" t="s">
        <v>114</v>
      </c>
      <c r="D51" s="62"/>
      <c r="E51" s="62"/>
      <c r="F51" s="62"/>
      <c r="G51" s="62"/>
      <c r="H51" s="62"/>
      <c r="I51" s="62"/>
      <c r="J51" s="62"/>
      <c r="K51" s="62"/>
      <c r="L51" s="62"/>
      <c r="M51" s="62"/>
      <c r="N51" s="62"/>
      <c r="O51" s="62"/>
      <c r="P51" s="63"/>
      <c r="Q51" s="38"/>
      <c r="R51" s="228" t="s">
        <v>137</v>
      </c>
    </row>
    <row r="52" spans="2:27" s="50" customFormat="1" ht="44.25" customHeight="1" x14ac:dyDescent="0.15">
      <c r="B52" s="55"/>
      <c r="C52" s="395"/>
      <c r="D52" s="396"/>
      <c r="E52" s="396"/>
      <c r="F52" s="396"/>
      <c r="G52" s="396"/>
      <c r="H52" s="396"/>
      <c r="I52" s="396"/>
      <c r="J52" s="396"/>
      <c r="K52" s="396"/>
      <c r="L52" s="396"/>
      <c r="M52" s="396"/>
      <c r="N52" s="396"/>
      <c r="O52" s="396"/>
      <c r="P52" s="397"/>
      <c r="Q52" s="38"/>
      <c r="R52" s="228" t="s">
        <v>140</v>
      </c>
      <c r="V52" s="122"/>
    </row>
    <row r="53" spans="2:27" s="8" customFormat="1" ht="23.25" customHeight="1" x14ac:dyDescent="0.15">
      <c r="B53" s="51"/>
      <c r="C53" s="398" t="s">
        <v>69</v>
      </c>
      <c r="D53" s="399"/>
      <c r="E53" s="399"/>
      <c r="F53" s="399"/>
      <c r="G53" s="399"/>
      <c r="H53" s="399"/>
      <c r="I53" s="399"/>
      <c r="J53" s="399"/>
      <c r="K53" s="399"/>
      <c r="L53" s="399"/>
      <c r="M53" s="399"/>
      <c r="N53" s="399"/>
      <c r="O53" s="399"/>
      <c r="P53" s="399"/>
      <c r="T53" s="114" t="s">
        <v>115</v>
      </c>
      <c r="U53" s="50"/>
      <c r="V53" s="124"/>
    </row>
    <row r="54" spans="2:27" s="8" customFormat="1" ht="20.25" customHeight="1" x14ac:dyDescent="0.15">
      <c r="B54" s="51"/>
      <c r="C54" s="400"/>
      <c r="D54" s="401"/>
      <c r="E54" s="401"/>
      <c r="F54" s="401"/>
      <c r="G54" s="401"/>
      <c r="H54" s="401"/>
      <c r="I54" s="401"/>
      <c r="J54" s="401"/>
      <c r="K54" s="401"/>
      <c r="L54" s="401"/>
      <c r="M54" s="401"/>
      <c r="N54" s="401"/>
      <c r="O54" s="401"/>
      <c r="P54" s="401"/>
      <c r="T54" s="121" t="s">
        <v>90</v>
      </c>
      <c r="U54" s="122"/>
      <c r="V54" s="124"/>
    </row>
    <row r="55" spans="2:27" s="8" customFormat="1" ht="20.25" customHeight="1" x14ac:dyDescent="0.15">
      <c r="B55" s="357" t="s">
        <v>167</v>
      </c>
      <c r="C55" s="357"/>
      <c r="D55" s="357"/>
      <c r="E55" s="357"/>
      <c r="F55" s="357"/>
      <c r="G55" s="357"/>
      <c r="H55" s="357"/>
      <c r="I55" s="357"/>
      <c r="J55" s="357"/>
      <c r="K55" s="357"/>
      <c r="L55" s="357"/>
      <c r="M55" s="357"/>
      <c r="N55" s="357"/>
      <c r="O55" s="357"/>
      <c r="P55" s="357"/>
      <c r="T55" s="123" t="s">
        <v>91</v>
      </c>
      <c r="U55" s="122"/>
      <c r="V55" s="15"/>
    </row>
    <row r="56" spans="2:27" s="8" customFormat="1" ht="20.25" customHeight="1" x14ac:dyDescent="0.15">
      <c r="B56" s="55"/>
      <c r="C56" s="91" t="s">
        <v>168</v>
      </c>
      <c r="D56" s="93"/>
      <c r="E56" s="93"/>
      <c r="F56" s="93"/>
      <c r="G56" s="93"/>
      <c r="H56" s="93"/>
      <c r="I56" s="93"/>
      <c r="J56" s="93"/>
      <c r="K56" s="93"/>
      <c r="L56" s="93"/>
      <c r="M56" s="93"/>
      <c r="N56" s="93"/>
      <c r="O56" s="93"/>
      <c r="P56" s="94"/>
      <c r="T56" s="123" t="s">
        <v>92</v>
      </c>
      <c r="U56" s="124"/>
      <c r="V56" s="15"/>
    </row>
    <row r="57" spans="2:27" s="8" customFormat="1" ht="21.75" customHeight="1" x14ac:dyDescent="0.15">
      <c r="B57" s="55"/>
      <c r="C57" s="403"/>
      <c r="D57" s="404"/>
      <c r="E57" s="404"/>
      <c r="F57" s="404"/>
      <c r="G57" s="404"/>
      <c r="H57" s="404"/>
      <c r="I57" s="404"/>
      <c r="J57" s="404"/>
      <c r="K57" s="404"/>
      <c r="L57" s="404"/>
      <c r="M57" s="404"/>
      <c r="N57" s="404"/>
      <c r="O57" s="404"/>
      <c r="P57" s="405"/>
      <c r="T57" s="125" t="s">
        <v>93</v>
      </c>
      <c r="U57" s="124"/>
      <c r="V57" s="126"/>
    </row>
    <row r="58" spans="2:27" s="8" customFormat="1" ht="21.75" customHeight="1" x14ac:dyDescent="0.15">
      <c r="B58" s="55"/>
      <c r="C58" s="406"/>
      <c r="D58" s="407"/>
      <c r="E58" s="407"/>
      <c r="F58" s="407"/>
      <c r="G58" s="407"/>
      <c r="H58" s="407"/>
      <c r="I58" s="407"/>
      <c r="J58" s="407"/>
      <c r="K58" s="407"/>
      <c r="L58" s="407"/>
      <c r="M58" s="407"/>
      <c r="N58" s="407"/>
      <c r="O58" s="407"/>
      <c r="P58" s="408"/>
      <c r="T58" s="125"/>
      <c r="U58" s="124"/>
      <c r="V58" s="126"/>
    </row>
    <row r="59" spans="2:27" s="8" customFormat="1" ht="21.75" customHeight="1" x14ac:dyDescent="0.15">
      <c r="B59" s="55"/>
      <c r="C59" s="409"/>
      <c r="D59" s="410"/>
      <c r="E59" s="410"/>
      <c r="F59" s="410"/>
      <c r="G59" s="410"/>
      <c r="H59" s="410"/>
      <c r="I59" s="410"/>
      <c r="J59" s="410"/>
      <c r="K59" s="410"/>
      <c r="L59" s="410"/>
      <c r="M59" s="410"/>
      <c r="N59" s="410"/>
      <c r="O59" s="410"/>
      <c r="P59" s="411"/>
      <c r="T59" s="125"/>
      <c r="U59" s="124"/>
      <c r="V59" s="126"/>
    </row>
    <row r="60" spans="2:27" s="8" customFormat="1" ht="20.25" customHeight="1" x14ac:dyDescent="0.15">
      <c r="B60" s="51"/>
      <c r="C60" s="398" t="s">
        <v>169</v>
      </c>
      <c r="D60" s="399"/>
      <c r="E60" s="399"/>
      <c r="F60" s="399"/>
      <c r="G60" s="399"/>
      <c r="H60" s="399"/>
      <c r="I60" s="399"/>
      <c r="J60" s="399"/>
      <c r="K60" s="399"/>
      <c r="L60" s="399"/>
      <c r="M60" s="399"/>
      <c r="N60" s="399"/>
      <c r="O60" s="399"/>
      <c r="P60" s="399"/>
      <c r="T60" s="125"/>
      <c r="U60" s="124"/>
      <c r="V60" s="126"/>
    </row>
    <row r="61" spans="2:27" s="8" customFormat="1" ht="20.25" customHeight="1" x14ac:dyDescent="0.15">
      <c r="B61" s="51"/>
      <c r="C61" s="231"/>
      <c r="D61" s="232"/>
      <c r="E61" s="232"/>
      <c r="F61" s="232"/>
      <c r="G61" s="232"/>
      <c r="H61" s="232"/>
      <c r="I61" s="232"/>
      <c r="J61" s="232"/>
      <c r="K61" s="232"/>
      <c r="L61" s="232"/>
      <c r="M61" s="232"/>
      <c r="N61" s="232"/>
      <c r="O61" s="232"/>
      <c r="P61" s="232"/>
      <c r="T61" s="96"/>
      <c r="U61" s="15"/>
      <c r="V61" s="126"/>
    </row>
    <row r="62" spans="2:27" ht="17.25" customHeight="1" x14ac:dyDescent="0.15">
      <c r="B62" s="402" t="s">
        <v>18</v>
      </c>
      <c r="C62" s="402"/>
      <c r="D62" s="402"/>
      <c r="E62" s="402"/>
      <c r="F62" s="402"/>
      <c r="G62" s="402"/>
      <c r="H62" s="402"/>
      <c r="I62" s="402"/>
      <c r="J62" s="402"/>
      <c r="K62" s="402"/>
      <c r="L62" s="402"/>
      <c r="M62" s="402"/>
      <c r="N62" s="402"/>
      <c r="O62" s="402"/>
      <c r="P62" s="402"/>
    </row>
    <row r="63" spans="2:27" ht="17.25" customHeight="1" x14ac:dyDescent="0.15">
      <c r="B63" s="233"/>
      <c r="C63" s="233" t="s">
        <v>170</v>
      </c>
      <c r="D63" s="233"/>
      <c r="E63" s="233"/>
      <c r="F63" s="233"/>
      <c r="G63" s="233"/>
      <c r="H63" s="233"/>
      <c r="I63" s="233"/>
      <c r="J63" s="233"/>
      <c r="K63" s="233"/>
      <c r="L63" s="233"/>
      <c r="M63" s="233"/>
      <c r="N63" s="233"/>
      <c r="O63" s="233"/>
      <c r="P63" s="233"/>
    </row>
    <row r="64" spans="2:27" ht="17.25" customHeight="1" x14ac:dyDescent="0.15">
      <c r="B64" s="233"/>
      <c r="C64" s="233" t="s">
        <v>171</v>
      </c>
      <c r="D64" s="233"/>
      <c r="E64" s="233"/>
      <c r="F64" s="233"/>
      <c r="G64" s="233"/>
      <c r="H64" s="233"/>
      <c r="I64" s="233"/>
      <c r="J64" s="233"/>
      <c r="K64" s="233"/>
      <c r="L64" s="233"/>
      <c r="M64" s="233"/>
      <c r="N64" s="233"/>
      <c r="O64" s="233"/>
      <c r="P64" s="233"/>
    </row>
    <row r="65" spans="2:23" ht="17.25" customHeight="1" x14ac:dyDescent="0.15">
      <c r="B65" s="233"/>
      <c r="C65" s="233" t="s">
        <v>172</v>
      </c>
      <c r="D65" s="233"/>
      <c r="E65" s="233"/>
      <c r="F65" s="233"/>
      <c r="G65" s="233"/>
      <c r="H65" s="233"/>
      <c r="I65" s="233"/>
      <c r="J65" s="233"/>
      <c r="K65" s="233"/>
      <c r="L65" s="233"/>
      <c r="M65" s="233"/>
      <c r="N65" s="233"/>
      <c r="O65" s="233"/>
      <c r="P65" s="233"/>
    </row>
    <row r="66" spans="2:23" ht="17.25" customHeight="1" x14ac:dyDescent="0.15">
      <c r="B66" s="233"/>
      <c r="C66" s="233" t="s">
        <v>173</v>
      </c>
      <c r="D66" s="233"/>
      <c r="E66" s="233"/>
      <c r="F66" s="233"/>
      <c r="G66" s="233"/>
      <c r="H66" s="233"/>
      <c r="I66" s="233"/>
      <c r="J66" s="233"/>
      <c r="K66" s="233"/>
      <c r="L66" s="233"/>
      <c r="M66" s="233"/>
      <c r="N66" s="233"/>
      <c r="O66" s="233"/>
      <c r="P66" s="233"/>
    </row>
    <row r="67" spans="2:23" ht="17.25" customHeight="1" x14ac:dyDescent="0.15">
      <c r="B67" s="233"/>
      <c r="C67" s="233" t="s">
        <v>174</v>
      </c>
      <c r="D67" s="233"/>
      <c r="E67" s="233"/>
      <c r="F67" s="233"/>
      <c r="G67" s="233"/>
      <c r="H67" s="233"/>
      <c r="I67" s="233"/>
      <c r="J67" s="233"/>
      <c r="K67" s="233"/>
      <c r="L67" s="233"/>
      <c r="M67" s="233"/>
      <c r="N67" s="233"/>
      <c r="O67" s="233"/>
      <c r="P67" s="233"/>
    </row>
    <row r="68" spans="2:23" ht="17.25" customHeight="1" x14ac:dyDescent="0.15">
      <c r="B68" s="233"/>
      <c r="C68" s="233" t="s">
        <v>175</v>
      </c>
      <c r="D68" s="233"/>
      <c r="E68" s="233"/>
      <c r="F68" s="233"/>
      <c r="G68" s="233"/>
      <c r="H68" s="233"/>
      <c r="I68" s="233"/>
      <c r="J68" s="233"/>
      <c r="K68" s="233"/>
      <c r="L68" s="233"/>
      <c r="M68" s="233"/>
      <c r="N68" s="233"/>
      <c r="O68" s="233"/>
      <c r="P68" s="233"/>
    </row>
    <row r="69" spans="2:23" ht="17.25" customHeight="1" x14ac:dyDescent="0.15">
      <c r="B69" s="233"/>
      <c r="C69" s="233" t="s">
        <v>197</v>
      </c>
      <c r="D69" s="233"/>
      <c r="E69" s="233"/>
      <c r="F69" s="233"/>
      <c r="G69" s="233"/>
      <c r="H69" s="233"/>
      <c r="I69" s="233"/>
      <c r="J69" s="233"/>
      <c r="K69" s="233"/>
      <c r="L69" s="233"/>
      <c r="M69" s="233"/>
      <c r="N69" s="233"/>
      <c r="O69" s="233"/>
      <c r="P69" s="233"/>
    </row>
    <row r="70" spans="2:23" ht="18" customHeight="1" x14ac:dyDescent="0.15">
      <c r="B70" s="96"/>
      <c r="C70" s="388" t="s">
        <v>176</v>
      </c>
      <c r="D70" s="388"/>
      <c r="E70" s="388"/>
      <c r="F70" s="388"/>
      <c r="G70" s="388"/>
      <c r="H70" s="388"/>
      <c r="I70" s="388"/>
      <c r="J70" s="388"/>
      <c r="K70" s="388"/>
      <c r="L70" s="388"/>
      <c r="M70" s="388"/>
      <c r="N70" s="388"/>
      <c r="O70" s="388"/>
      <c r="P70" s="388"/>
    </row>
    <row r="71" spans="2:23" s="96" customFormat="1" ht="17.25" customHeight="1" x14ac:dyDescent="0.15">
      <c r="C71" s="388"/>
      <c r="D71" s="388"/>
      <c r="E71" s="388"/>
      <c r="F71" s="388"/>
      <c r="G71" s="388"/>
      <c r="H71" s="388"/>
      <c r="I71" s="388"/>
      <c r="J71" s="388"/>
      <c r="K71" s="388"/>
      <c r="L71" s="388"/>
      <c r="M71" s="388"/>
      <c r="N71" s="388"/>
      <c r="O71" s="388"/>
      <c r="P71" s="388"/>
    </row>
    <row r="72" spans="2:23" s="96" customFormat="1" ht="17.25" customHeight="1" x14ac:dyDescent="0.15">
      <c r="C72" s="388"/>
      <c r="D72" s="388"/>
      <c r="E72" s="388"/>
      <c r="F72" s="388"/>
      <c r="G72" s="388"/>
      <c r="H72" s="388"/>
      <c r="I72" s="388"/>
      <c r="J72" s="388"/>
      <c r="K72" s="388"/>
      <c r="L72" s="388"/>
      <c r="M72" s="388"/>
      <c r="N72" s="388"/>
      <c r="O72" s="388"/>
      <c r="P72" s="388"/>
    </row>
    <row r="73" spans="2:23" s="96" customFormat="1" ht="17.25" customHeight="1" x14ac:dyDescent="0.15">
      <c r="C73" s="243"/>
      <c r="D73" s="243"/>
      <c r="E73" s="243"/>
      <c r="F73" s="243"/>
      <c r="G73" s="243"/>
      <c r="H73" s="243"/>
      <c r="I73" s="243"/>
      <c r="J73" s="243"/>
      <c r="K73" s="243"/>
      <c r="L73" s="243"/>
      <c r="M73" s="243"/>
      <c r="N73" s="243"/>
      <c r="O73" s="243"/>
      <c r="P73" s="243"/>
    </row>
    <row r="74" spans="2:23" s="96" customFormat="1" ht="17.25" customHeight="1" x14ac:dyDescent="0.15">
      <c r="B74" s="98"/>
      <c r="C74" s="243"/>
      <c r="D74" s="243"/>
      <c r="E74" s="243"/>
      <c r="F74" s="243"/>
      <c r="G74" s="243"/>
      <c r="H74" s="243"/>
      <c r="I74" s="243"/>
      <c r="J74" s="243"/>
      <c r="K74" s="243"/>
      <c r="L74" s="243"/>
      <c r="M74" s="243"/>
      <c r="N74" s="243"/>
      <c r="O74" s="243"/>
      <c r="P74" s="243"/>
    </row>
    <row r="75" spans="2:23" s="96" customFormat="1" ht="13.5" customHeight="1" x14ac:dyDescent="0.15">
      <c r="W75" s="113"/>
    </row>
    <row r="76" spans="2:23" s="10" customFormat="1" ht="20.25" customHeight="1" x14ac:dyDescent="0.15">
      <c r="B76" s="97"/>
      <c r="C76" s="389"/>
      <c r="D76" s="389"/>
      <c r="E76" s="389"/>
      <c r="F76" s="389"/>
      <c r="G76" s="389"/>
      <c r="H76" s="389"/>
      <c r="I76" s="389"/>
      <c r="J76" s="389"/>
      <c r="K76" s="389"/>
      <c r="L76" s="389"/>
      <c r="M76" s="389"/>
      <c r="N76" s="389"/>
      <c r="O76" s="389"/>
      <c r="P76" s="389"/>
      <c r="W76" s="1"/>
    </row>
    <row r="77" spans="2:23" ht="21.95" customHeight="1" x14ac:dyDescent="0.15">
      <c r="C77" s="4"/>
      <c r="D77" s="4"/>
      <c r="E77" s="4"/>
      <c r="F77" s="4"/>
      <c r="G77" s="4"/>
      <c r="H77" s="4"/>
      <c r="I77" s="5"/>
      <c r="J77" s="5"/>
      <c r="K77" s="5"/>
      <c r="L77" s="5"/>
    </row>
    <row r="78" spans="2:23" ht="21.95" customHeight="1" x14ac:dyDescent="0.15"/>
    <row r="79" spans="2:23" ht="21.95" customHeight="1" x14ac:dyDescent="0.15"/>
    <row r="80" spans="2:23" ht="21.95" customHeight="1" x14ac:dyDescent="0.15"/>
  </sheetData>
  <mergeCells count="55">
    <mergeCell ref="C76:P76"/>
    <mergeCell ref="C44:E44"/>
    <mergeCell ref="F44:N44"/>
    <mergeCell ref="C45:E45"/>
    <mergeCell ref="F45:N45"/>
    <mergeCell ref="B48:P48"/>
    <mergeCell ref="C50:P50"/>
    <mergeCell ref="C52:P52"/>
    <mergeCell ref="C53:P53"/>
    <mergeCell ref="C54:P54"/>
    <mergeCell ref="B62:P62"/>
    <mergeCell ref="C60:P60"/>
    <mergeCell ref="C57:P59"/>
    <mergeCell ref="C70:P72"/>
    <mergeCell ref="B3:P3"/>
    <mergeCell ref="R2:Y2"/>
    <mergeCell ref="D12:E12"/>
    <mergeCell ref="G12:H12"/>
    <mergeCell ref="J12:K12"/>
    <mergeCell ref="M12:O12"/>
    <mergeCell ref="B5:P5"/>
    <mergeCell ref="B6:P6"/>
    <mergeCell ref="B7:P7"/>
    <mergeCell ref="B8:P8"/>
    <mergeCell ref="B4:J4"/>
    <mergeCell ref="R50:AA50"/>
    <mergeCell ref="O1:P1"/>
    <mergeCell ref="B2:D2"/>
    <mergeCell ref="E2:F2"/>
    <mergeCell ref="G2:H2"/>
    <mergeCell ref="I2:J2"/>
    <mergeCell ref="K2:L2"/>
    <mergeCell ref="M2:N2"/>
    <mergeCell ref="O2:P2"/>
    <mergeCell ref="B1:D1"/>
    <mergeCell ref="E1:F1"/>
    <mergeCell ref="G1:H1"/>
    <mergeCell ref="I1:J1"/>
    <mergeCell ref="K1:L1"/>
    <mergeCell ref="M1:N1"/>
    <mergeCell ref="B15:D15"/>
    <mergeCell ref="B16:D18"/>
    <mergeCell ref="B19:D21"/>
    <mergeCell ref="B24:D26"/>
    <mergeCell ref="C22:D23"/>
    <mergeCell ref="C27:D28"/>
    <mergeCell ref="B29:D31"/>
    <mergeCell ref="B32:D34"/>
    <mergeCell ref="B35:D37"/>
    <mergeCell ref="B38:D40"/>
    <mergeCell ref="B55:P55"/>
    <mergeCell ref="B42:P42"/>
    <mergeCell ref="C43:E43"/>
    <mergeCell ref="F43:N43"/>
    <mergeCell ref="O43:P43"/>
  </mergeCells>
  <phoneticPr fontId="4"/>
  <conditionalFormatting sqref="C57">
    <cfRule type="containsBlanks" dxfId="44" priority="2">
      <formula>LEN(TRIM(C57))=0</formula>
    </cfRule>
  </conditionalFormatting>
  <conditionalFormatting sqref="C44:O45">
    <cfRule type="containsBlanks" dxfId="43" priority="4">
      <formula>LEN(TRIM(C44))=0</formula>
    </cfRule>
  </conditionalFormatting>
  <conditionalFormatting sqref="C50:P50">
    <cfRule type="containsBlanks" dxfId="42" priority="7">
      <formula>LEN(TRIM(C50))=0</formula>
    </cfRule>
  </conditionalFormatting>
  <conditionalFormatting sqref="C52:P52">
    <cfRule type="containsBlanks" dxfId="41" priority="6">
      <formula>LEN(TRIM(C52))=0</formula>
    </cfRule>
  </conditionalFormatting>
  <conditionalFormatting sqref="G1:H2">
    <cfRule type="containsBlanks" dxfId="40" priority="3">
      <formula>LEN(TRIM(G1))=0</formula>
    </cfRule>
    <cfRule type="containsBlanks" dxfId="39" priority="13">
      <formula>LEN(TRIM(G1))=0</formula>
    </cfRule>
  </conditionalFormatting>
  <dataValidations disablePrompts="1" count="1">
    <dataValidation type="list" allowBlank="1" showInputMessage="1" showErrorMessage="1" sqref="Q3:Q4" xr:uid="{00000000-0002-0000-0100-000000000000}">
      <formula1>$R$32:$R$34</formula1>
    </dataValidation>
  </dataValidations>
  <printOptions horizontalCentered="1"/>
  <pageMargins left="0.55118110236220474" right="0.51181102362204722" top="0.67" bottom="0.38" header="0.32" footer="0.28000000000000003"/>
  <pageSetup paperSize="9" scale="97" firstPageNumber="22" orientation="portrait" r:id="rId1"/>
  <rowBreaks count="1" manualBreakCount="1">
    <brk id="40" min="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2ACD4-756C-46F8-A9B4-DC4C7D214DEA}">
  <sheetPr>
    <tabColor rgb="FF99FF66"/>
    <pageSetUpPr fitToPage="1"/>
  </sheetPr>
  <dimension ref="B1:AR43"/>
  <sheetViews>
    <sheetView tabSelected="1" topLeftCell="A4" zoomScaleNormal="100" workbookViewId="0">
      <selection activeCell="N38" sqref="N38:X39"/>
    </sheetView>
  </sheetViews>
  <sheetFormatPr defaultRowHeight="12" x14ac:dyDescent="0.15"/>
  <cols>
    <col min="1" max="1" width="1" style="1" customWidth="1"/>
    <col min="2" max="2" width="5.7109375" style="19" customWidth="1"/>
    <col min="3" max="3" width="9" style="19" customWidth="1"/>
    <col min="4" max="4" width="17.140625" style="19" customWidth="1"/>
    <col min="5" max="6" width="14" style="19" customWidth="1"/>
    <col min="7" max="7" width="12.28515625" style="19" customWidth="1"/>
    <col min="8" max="8" width="1.42578125" style="19" customWidth="1"/>
    <col min="9" max="9" width="12.28515625" style="19" customWidth="1"/>
    <col min="10" max="10" width="12.85546875" style="19" customWidth="1"/>
    <col min="11" max="11" width="13.42578125" style="19" customWidth="1"/>
    <col min="12" max="12" width="1.7109375" style="1" customWidth="1"/>
    <col min="13" max="13" width="3.7109375" style="34" bestFit="1" customWidth="1"/>
    <col min="14" max="24" width="9.140625" style="1"/>
    <col min="25" max="25" width="3.5703125" style="1" customWidth="1"/>
    <col min="26" max="29" width="9.140625" style="1"/>
    <col min="30" max="30" width="3" style="8" customWidth="1"/>
    <col min="31" max="31" width="15.5703125" style="52" bestFit="1" customWidth="1"/>
    <col min="32" max="40" width="9.140625" style="1"/>
    <col min="41" max="42" width="9.140625" style="26"/>
    <col min="43" max="16384" width="9.140625" style="1"/>
  </cols>
  <sheetData>
    <row r="1" spans="2:42" ht="19.5" customHeight="1" x14ac:dyDescent="0.15">
      <c r="B1" s="130" t="s">
        <v>202</v>
      </c>
      <c r="C1" s="61"/>
      <c r="D1" s="61"/>
      <c r="F1" s="412" t="s">
        <v>116</v>
      </c>
      <c r="G1" s="412"/>
      <c r="H1" s="131"/>
      <c r="N1" s="12"/>
    </row>
    <row r="2" spans="2:42" s="75" customFormat="1" ht="15.75" customHeight="1" x14ac:dyDescent="0.15">
      <c r="B2" s="65"/>
      <c r="C2" s="65"/>
      <c r="D2" s="65"/>
      <c r="E2" s="65"/>
      <c r="F2" s="65"/>
      <c r="G2" s="65"/>
      <c r="H2" s="65"/>
      <c r="I2" s="65"/>
      <c r="J2" s="65"/>
      <c r="K2" s="101" t="s">
        <v>30</v>
      </c>
      <c r="M2" s="74"/>
      <c r="AD2" s="212"/>
      <c r="AE2" s="76"/>
      <c r="AO2" s="77"/>
      <c r="AP2" s="77"/>
    </row>
    <row r="3" spans="2:42" s="78" customFormat="1" ht="18" customHeight="1" x14ac:dyDescent="0.15">
      <c r="B3" s="65"/>
      <c r="C3" s="65"/>
      <c r="D3" s="65"/>
      <c r="E3" s="65"/>
      <c r="F3" s="65"/>
      <c r="G3" s="88"/>
      <c r="H3" s="88"/>
      <c r="I3" s="132"/>
      <c r="J3" s="415">
        <v>45778</v>
      </c>
      <c r="K3" s="415"/>
      <c r="AE3" s="79"/>
      <c r="AO3" s="80"/>
      <c r="AP3" s="80"/>
    </row>
    <row r="4" spans="2:42" s="17" customFormat="1" ht="18.75" customHeight="1" x14ac:dyDescent="0.15">
      <c r="B4" s="19"/>
      <c r="C4" s="19"/>
      <c r="D4" s="19"/>
      <c r="E4" s="19"/>
      <c r="F4" s="61"/>
      <c r="I4" s="61"/>
      <c r="J4" s="61"/>
      <c r="K4" s="61"/>
      <c r="M4" s="36"/>
      <c r="V4" s="16"/>
      <c r="W4" s="16"/>
      <c r="X4" s="16"/>
      <c r="Y4" s="16"/>
      <c r="Z4" s="16"/>
      <c r="AD4" s="208"/>
      <c r="AE4" s="53"/>
      <c r="AO4" s="66"/>
      <c r="AP4" s="66"/>
    </row>
    <row r="5" spans="2:42" s="82" customFormat="1" ht="18.75" customHeight="1" x14ac:dyDescent="0.15">
      <c r="B5" s="19"/>
      <c r="C5" s="203" t="s">
        <v>32</v>
      </c>
      <c r="D5" s="203"/>
      <c r="E5" s="81"/>
      <c r="F5" s="81"/>
      <c r="G5" s="61"/>
      <c r="H5" s="61"/>
      <c r="I5" s="61"/>
      <c r="J5" s="61"/>
      <c r="K5" s="61"/>
      <c r="M5" s="36"/>
      <c r="N5" s="103" t="s">
        <v>203</v>
      </c>
      <c r="V5" s="31"/>
      <c r="W5" s="31"/>
      <c r="X5" s="31"/>
      <c r="Y5" s="31"/>
      <c r="Z5" s="21"/>
      <c r="AD5" s="213"/>
      <c r="AE5" s="83"/>
      <c r="AO5" s="84"/>
      <c r="AP5" s="84"/>
    </row>
    <row r="6" spans="2:42" s="17" customFormat="1" ht="16.5" customHeight="1" x14ac:dyDescent="0.15">
      <c r="B6" s="19"/>
      <c r="C6" s="133" t="s">
        <v>33</v>
      </c>
      <c r="D6" s="133"/>
      <c r="E6" s="133"/>
      <c r="F6" s="133"/>
      <c r="G6" s="132"/>
      <c r="H6" s="132"/>
      <c r="I6" s="134"/>
      <c r="J6" s="61"/>
      <c r="K6" s="61"/>
      <c r="M6" s="36"/>
      <c r="O6" s="16"/>
      <c r="P6" s="16"/>
      <c r="Q6" s="16"/>
      <c r="R6" s="16"/>
      <c r="S6" s="16"/>
      <c r="T6" s="16"/>
      <c r="U6" s="16"/>
      <c r="V6" s="16"/>
      <c r="W6" s="16"/>
      <c r="X6" s="16"/>
      <c r="Y6" s="16"/>
      <c r="Z6" s="16"/>
      <c r="AD6" s="208"/>
      <c r="AE6" s="53"/>
      <c r="AO6" s="66"/>
      <c r="AP6" s="66"/>
    </row>
    <row r="7" spans="2:42" s="17" customFormat="1" ht="18.75" customHeight="1" x14ac:dyDescent="0.15">
      <c r="B7" s="19"/>
      <c r="C7" s="135" t="s">
        <v>75</v>
      </c>
      <c r="D7" s="221" t="s">
        <v>141</v>
      </c>
      <c r="E7" s="136" t="s">
        <v>76</v>
      </c>
      <c r="F7" s="133"/>
      <c r="G7" s="61"/>
      <c r="H7" s="61"/>
      <c r="I7" s="61"/>
      <c r="J7" s="61"/>
      <c r="K7" s="61"/>
      <c r="M7" s="222" t="s">
        <v>41</v>
      </c>
      <c r="N7" s="86" t="s">
        <v>121</v>
      </c>
      <c r="O7" s="29"/>
      <c r="P7" s="29"/>
      <c r="Q7" s="31"/>
      <c r="R7" s="21"/>
      <c r="S7" s="16"/>
      <c r="T7" s="16"/>
      <c r="U7" s="16"/>
      <c r="V7" s="16"/>
      <c r="W7" s="16"/>
      <c r="X7" s="16"/>
      <c r="Y7" s="16"/>
      <c r="Z7" s="16"/>
      <c r="AD7" s="208"/>
      <c r="AE7" s="53"/>
      <c r="AO7" s="66"/>
      <c r="AP7" s="66"/>
    </row>
    <row r="8" spans="2:42" s="17" customFormat="1" ht="14.25" x14ac:dyDescent="0.15">
      <c r="B8" s="19"/>
      <c r="C8" s="137"/>
      <c r="D8" s="137"/>
      <c r="E8" s="137"/>
      <c r="F8" s="137"/>
      <c r="G8" s="61"/>
      <c r="H8" s="61"/>
      <c r="I8" s="61"/>
      <c r="J8" s="61"/>
      <c r="K8" s="61"/>
      <c r="M8" s="36"/>
      <c r="N8" s="16"/>
      <c r="O8" s="16"/>
      <c r="P8" s="16"/>
      <c r="Q8" s="16"/>
      <c r="R8" s="16"/>
      <c r="S8" s="16"/>
      <c r="T8" s="16"/>
      <c r="U8" s="16"/>
      <c r="V8" s="16"/>
      <c r="W8" s="16"/>
      <c r="X8" s="16"/>
      <c r="Y8" s="16"/>
      <c r="Z8" s="16"/>
      <c r="AD8" s="208"/>
      <c r="AE8" s="53"/>
      <c r="AO8" s="66"/>
      <c r="AP8" s="66"/>
    </row>
    <row r="9" spans="2:42" s="17" customFormat="1" ht="19.5" customHeight="1" x14ac:dyDescent="0.15">
      <c r="B9" s="19"/>
      <c r="C9" s="19"/>
      <c r="D9" s="19"/>
      <c r="E9" s="19"/>
      <c r="F9" s="20" t="s">
        <v>34</v>
      </c>
      <c r="G9" s="416" t="s">
        <v>205</v>
      </c>
      <c r="H9" s="416"/>
      <c r="I9" s="416"/>
      <c r="J9" s="416"/>
      <c r="K9" s="416"/>
      <c r="M9" s="38" t="s">
        <v>41</v>
      </c>
      <c r="N9" s="224" t="s">
        <v>126</v>
      </c>
      <c r="O9" s="31"/>
      <c r="P9" s="31"/>
      <c r="Q9" s="31"/>
      <c r="R9" s="21"/>
      <c r="S9" s="21"/>
      <c r="T9" s="16"/>
      <c r="U9" s="16"/>
      <c r="V9" s="16"/>
      <c r="W9" s="16"/>
      <c r="X9" s="16"/>
      <c r="Y9" s="16"/>
      <c r="Z9" s="16"/>
      <c r="AD9" s="208"/>
      <c r="AE9" s="53"/>
      <c r="AO9" s="66"/>
      <c r="AP9" s="66"/>
    </row>
    <row r="10" spans="2:42" s="17" customFormat="1" ht="5.25" customHeight="1" x14ac:dyDescent="0.15">
      <c r="B10" s="19"/>
      <c r="C10" s="19"/>
      <c r="D10" s="19"/>
      <c r="E10" s="19"/>
      <c r="F10" s="20"/>
      <c r="G10" s="73"/>
      <c r="H10" s="73"/>
      <c r="I10" s="73"/>
      <c r="J10" s="73"/>
      <c r="K10" s="73"/>
      <c r="M10" s="38"/>
      <c r="N10" s="100"/>
      <c r="O10" s="99"/>
      <c r="P10" s="99"/>
      <c r="Q10" s="99"/>
      <c r="R10" s="21"/>
      <c r="S10" s="21"/>
      <c r="T10" s="16"/>
      <c r="U10" s="16"/>
      <c r="V10" s="16"/>
      <c r="W10" s="16"/>
      <c r="X10" s="16"/>
      <c r="Y10" s="16"/>
      <c r="Z10" s="16"/>
      <c r="AD10" s="208"/>
      <c r="AE10" s="53"/>
      <c r="AO10" s="66"/>
      <c r="AP10" s="66"/>
    </row>
    <row r="11" spans="2:42" s="17" customFormat="1" ht="20.25" customHeight="1" x14ac:dyDescent="0.15">
      <c r="B11" s="19"/>
      <c r="C11" s="19"/>
      <c r="D11" s="19"/>
      <c r="E11" s="19"/>
      <c r="F11" s="20" t="s">
        <v>35</v>
      </c>
      <c r="G11" s="246" t="s">
        <v>206</v>
      </c>
      <c r="H11" s="185"/>
      <c r="I11" s="417" t="s">
        <v>207</v>
      </c>
      <c r="J11" s="417"/>
      <c r="K11" s="184"/>
      <c r="M11" s="38" t="s">
        <v>41</v>
      </c>
      <c r="N11" s="224" t="s">
        <v>127</v>
      </c>
      <c r="O11" s="31"/>
      <c r="P11" s="31"/>
      <c r="Q11" s="31"/>
      <c r="R11" s="29"/>
      <c r="S11" s="29"/>
      <c r="T11" s="16"/>
      <c r="U11" s="16"/>
      <c r="V11" s="16"/>
      <c r="W11" s="16"/>
      <c r="X11" s="16"/>
      <c r="Y11" s="16"/>
      <c r="Z11" s="16"/>
      <c r="AD11" s="208"/>
      <c r="AE11" s="53"/>
      <c r="AO11" s="66"/>
      <c r="AP11" s="66"/>
    </row>
    <row r="12" spans="2:42" s="17" customFormat="1" ht="20.100000000000001" customHeight="1" x14ac:dyDescent="0.15">
      <c r="B12" s="19"/>
      <c r="C12" s="19"/>
      <c r="D12" s="19"/>
      <c r="E12" s="19"/>
      <c r="F12" s="19"/>
      <c r="G12" s="19"/>
      <c r="H12" s="19"/>
      <c r="I12" s="19"/>
      <c r="J12" s="19"/>
      <c r="K12" s="19"/>
      <c r="M12" s="36"/>
      <c r="N12" s="21"/>
      <c r="O12" s="21"/>
      <c r="P12" s="21"/>
      <c r="Q12" s="21"/>
      <c r="R12" s="21"/>
      <c r="S12" s="21"/>
      <c r="T12" s="16"/>
      <c r="U12" s="16"/>
      <c r="V12" s="16"/>
      <c r="W12" s="16"/>
      <c r="X12" s="16"/>
      <c r="Y12" s="16"/>
      <c r="Z12" s="16"/>
      <c r="AD12" s="208"/>
      <c r="AE12" s="53"/>
      <c r="AO12" s="66"/>
      <c r="AP12" s="66"/>
    </row>
    <row r="13" spans="2:42" s="17" customFormat="1" ht="24" customHeight="1" x14ac:dyDescent="0.15">
      <c r="B13" s="138" t="s">
        <v>27</v>
      </c>
      <c r="C13" s="139"/>
      <c r="D13" s="247">
        <v>7</v>
      </c>
      <c r="E13" s="140" t="s">
        <v>201</v>
      </c>
      <c r="F13" s="140"/>
      <c r="G13" s="140"/>
      <c r="H13" s="140"/>
      <c r="I13" s="140"/>
      <c r="J13" s="140"/>
      <c r="K13" s="139"/>
      <c r="M13" s="85" t="s">
        <v>41</v>
      </c>
      <c r="N13" s="103" t="s">
        <v>204</v>
      </c>
      <c r="O13" s="104"/>
      <c r="P13" s="104"/>
      <c r="Q13" s="104"/>
      <c r="R13" s="16"/>
      <c r="S13" s="16"/>
      <c r="T13" s="16"/>
      <c r="U13" s="16"/>
      <c r="V13" s="16"/>
      <c r="W13" s="16"/>
      <c r="X13" s="16"/>
      <c r="Y13" s="16"/>
      <c r="Z13" s="16"/>
      <c r="AD13" s="208"/>
      <c r="AE13" s="53"/>
      <c r="AO13" s="66"/>
      <c r="AP13" s="66"/>
    </row>
    <row r="14" spans="2:42" s="17" customFormat="1" ht="42" customHeight="1" x14ac:dyDescent="0.15">
      <c r="B14" s="256" t="s">
        <v>196</v>
      </c>
      <c r="C14" s="256"/>
      <c r="D14" s="256"/>
      <c r="E14" s="256"/>
      <c r="F14" s="256"/>
      <c r="G14" s="256"/>
      <c r="H14" s="256"/>
      <c r="I14" s="256"/>
      <c r="J14" s="256"/>
      <c r="K14" s="256"/>
      <c r="M14" s="36"/>
      <c r="N14" s="105"/>
      <c r="O14" s="105"/>
      <c r="P14" s="105"/>
      <c r="Q14" s="105"/>
      <c r="R14" s="105"/>
      <c r="S14" s="105"/>
      <c r="T14" s="105"/>
      <c r="U14" s="105"/>
      <c r="V14" s="16"/>
      <c r="W14" s="16"/>
      <c r="X14" s="16"/>
      <c r="Y14" s="16"/>
      <c r="Z14" s="16"/>
      <c r="AD14" s="208"/>
      <c r="AE14" s="53"/>
      <c r="AO14" s="66"/>
      <c r="AP14" s="66"/>
    </row>
    <row r="15" spans="2:42" s="17" customFormat="1" ht="16.5" customHeight="1" x14ac:dyDescent="0.15">
      <c r="B15" s="141"/>
      <c r="C15" s="141"/>
      <c r="D15" s="141"/>
      <c r="E15" s="141"/>
      <c r="F15" s="141"/>
      <c r="G15" s="141"/>
      <c r="H15" s="141"/>
      <c r="I15" s="141"/>
      <c r="J15" s="141"/>
      <c r="K15" s="141"/>
      <c r="M15" s="36"/>
      <c r="N15" s="105"/>
      <c r="O15" s="105"/>
      <c r="P15" s="105"/>
      <c r="Q15" s="105"/>
      <c r="R15" s="105"/>
      <c r="S15" s="105"/>
      <c r="T15" s="105"/>
      <c r="U15" s="105"/>
      <c r="V15" s="16"/>
      <c r="W15" s="16"/>
      <c r="X15" s="16"/>
      <c r="Y15" s="16"/>
      <c r="Z15" s="16"/>
      <c r="AD15" s="208"/>
      <c r="AE15" s="53"/>
      <c r="AO15" s="66"/>
      <c r="AP15" s="66"/>
    </row>
    <row r="16" spans="2:42" s="17" customFormat="1" ht="20.100000000000001" customHeight="1" x14ac:dyDescent="0.15">
      <c r="B16" s="260" t="s">
        <v>0</v>
      </c>
      <c r="C16" s="260"/>
      <c r="D16" s="260"/>
      <c r="E16" s="260"/>
      <c r="F16" s="260"/>
      <c r="G16" s="260"/>
      <c r="H16" s="260"/>
      <c r="I16" s="260"/>
      <c r="J16" s="260"/>
      <c r="K16" s="260"/>
      <c r="M16" s="36"/>
      <c r="N16" s="105"/>
      <c r="O16" s="105"/>
      <c r="P16" s="105"/>
      <c r="Q16" s="105"/>
      <c r="R16" s="105"/>
      <c r="S16" s="105"/>
      <c r="T16" s="105"/>
      <c r="U16" s="105"/>
      <c r="V16" s="16"/>
      <c r="W16" s="16"/>
      <c r="X16" s="16"/>
      <c r="Y16" s="16"/>
      <c r="Z16" s="16"/>
      <c r="AD16" s="208"/>
      <c r="AE16" s="53"/>
      <c r="AO16" s="66"/>
      <c r="AP16" s="66"/>
    </row>
    <row r="17" spans="2:44" s="17" customFormat="1" ht="21" customHeight="1" x14ac:dyDescent="0.15">
      <c r="B17" s="143" t="s">
        <v>198</v>
      </c>
      <c r="C17" s="19"/>
      <c r="D17" s="19"/>
      <c r="E17" s="19"/>
      <c r="F17" s="19"/>
      <c r="G17" s="19"/>
      <c r="H17" s="19"/>
      <c r="I17" s="19"/>
      <c r="J17" s="19"/>
      <c r="K17" s="19"/>
      <c r="M17" s="36"/>
      <c r="N17" s="105"/>
      <c r="O17" s="105"/>
      <c r="P17" s="105"/>
      <c r="Q17" s="105"/>
      <c r="R17" s="105"/>
      <c r="S17" s="105"/>
      <c r="T17" s="105"/>
      <c r="U17" s="105"/>
      <c r="V17" s="16"/>
      <c r="W17" s="16"/>
      <c r="X17" s="16"/>
      <c r="Y17" s="16"/>
      <c r="Z17" s="16"/>
      <c r="AE17" s="53"/>
      <c r="AO17" s="66"/>
      <c r="AP17" s="66"/>
    </row>
    <row r="18" spans="2:44" s="17" customFormat="1" ht="20.25" customHeight="1" x14ac:dyDescent="0.15">
      <c r="B18" s="19"/>
      <c r="C18" s="261" t="str">
        <f>G9</f>
        <v>とちぎの森を守り隊</v>
      </c>
      <c r="D18" s="262"/>
      <c r="E18" s="262"/>
      <c r="F18" s="262"/>
      <c r="G18" s="262"/>
      <c r="H18" s="204"/>
      <c r="I18" s="19"/>
      <c r="J18" s="143"/>
      <c r="K18" s="142"/>
      <c r="M18" s="38" t="s">
        <v>41</v>
      </c>
      <c r="N18" s="30" t="s">
        <v>77</v>
      </c>
      <c r="O18" s="31"/>
      <c r="P18" s="31"/>
      <c r="Q18" s="31"/>
      <c r="R18" s="31"/>
      <c r="S18" s="31"/>
      <c r="T18" s="31"/>
      <c r="U18" s="31"/>
      <c r="V18" s="31"/>
      <c r="W18" s="31"/>
      <c r="X18" s="31"/>
      <c r="Y18" s="31"/>
      <c r="Z18" s="31"/>
      <c r="AE18" s="53"/>
      <c r="AO18" s="66"/>
      <c r="AP18" s="66"/>
    </row>
    <row r="19" spans="2:44" s="17" customFormat="1" ht="21" customHeight="1" x14ac:dyDescent="0.15">
      <c r="B19" s="143" t="s">
        <v>1</v>
      </c>
      <c r="C19" s="143"/>
      <c r="D19" s="143"/>
      <c r="E19" s="19"/>
      <c r="F19" s="19"/>
      <c r="G19" s="19"/>
      <c r="H19" s="19"/>
      <c r="I19" s="19"/>
      <c r="J19" s="19"/>
      <c r="K19" s="19"/>
      <c r="M19" s="36"/>
      <c r="N19" s="32" t="s">
        <v>24</v>
      </c>
      <c r="O19" s="32"/>
      <c r="P19" s="32"/>
      <c r="Q19" s="32"/>
      <c r="R19" s="32"/>
      <c r="S19" s="32"/>
      <c r="T19" s="32"/>
      <c r="U19" s="32"/>
      <c r="V19" s="32"/>
      <c r="W19" s="16"/>
      <c r="X19" s="16"/>
      <c r="Y19" s="16"/>
      <c r="Z19" s="16"/>
      <c r="AE19" s="53"/>
      <c r="AO19" s="66"/>
      <c r="AP19" s="66"/>
    </row>
    <row r="20" spans="2:44" s="17" customFormat="1" ht="54" customHeight="1" x14ac:dyDescent="0.15">
      <c r="B20" s="143"/>
      <c r="C20" s="414" t="s">
        <v>95</v>
      </c>
      <c r="D20" s="414"/>
      <c r="E20" s="414"/>
      <c r="F20" s="414"/>
      <c r="G20" s="414"/>
      <c r="H20" s="414"/>
      <c r="I20" s="414"/>
      <c r="J20" s="414"/>
      <c r="K20" s="414"/>
      <c r="M20" s="38" t="s">
        <v>41</v>
      </c>
      <c r="N20" s="264" t="s">
        <v>43</v>
      </c>
      <c r="O20" s="264"/>
      <c r="P20" s="264"/>
      <c r="Q20" s="264"/>
      <c r="R20" s="264"/>
      <c r="S20" s="264"/>
      <c r="T20" s="264"/>
      <c r="U20" s="264"/>
      <c r="V20" s="264"/>
      <c r="W20" s="16"/>
      <c r="X20" s="16"/>
      <c r="Y20" s="16"/>
      <c r="Z20" s="16"/>
      <c r="AE20" s="53"/>
      <c r="AO20" s="66"/>
      <c r="AP20" s="66"/>
    </row>
    <row r="21" spans="2:44" s="75" customFormat="1" ht="24.75" customHeight="1" thickBot="1" x14ac:dyDescent="0.2">
      <c r="B21" s="143" t="s">
        <v>36</v>
      </c>
      <c r="C21" s="143"/>
      <c r="D21" s="143"/>
      <c r="E21" s="65"/>
      <c r="F21" s="65"/>
      <c r="G21" s="65"/>
      <c r="H21" s="65"/>
      <c r="I21" s="65"/>
      <c r="J21" s="65"/>
      <c r="K21" s="65"/>
      <c r="M21" s="74"/>
      <c r="N21" s="86"/>
      <c r="O21" s="86"/>
      <c r="P21" s="86"/>
      <c r="Q21" s="86"/>
      <c r="R21" s="86"/>
      <c r="S21" s="86"/>
      <c r="T21" s="86"/>
      <c r="U21" s="86"/>
      <c r="V21" s="86"/>
      <c r="W21" s="86"/>
      <c r="X21" s="86"/>
      <c r="Y21" s="86"/>
      <c r="Z21" s="86"/>
      <c r="AE21" s="76"/>
      <c r="AO21" s="77"/>
      <c r="AP21" s="77"/>
    </row>
    <row r="22" spans="2:44" s="17" customFormat="1" ht="17.25" customHeight="1" x14ac:dyDescent="0.15">
      <c r="B22" s="265" t="s">
        <v>53</v>
      </c>
      <c r="C22" s="265"/>
      <c r="D22" s="418" t="s">
        <v>96</v>
      </c>
      <c r="E22" s="418"/>
      <c r="F22" s="418"/>
      <c r="G22" s="418"/>
      <c r="H22" s="145"/>
      <c r="I22" s="146"/>
      <c r="J22" s="267"/>
      <c r="K22" s="268"/>
      <c r="M22" s="35"/>
      <c r="N22" s="269" t="s">
        <v>128</v>
      </c>
      <c r="O22" s="270"/>
      <c r="P22" s="270"/>
      <c r="Q22" s="270"/>
      <c r="R22" s="270"/>
      <c r="S22" s="270"/>
      <c r="T22" s="270"/>
      <c r="U22" s="271"/>
      <c r="V22" s="16"/>
      <c r="W22" s="16"/>
      <c r="X22" s="16"/>
      <c r="Y22" s="16"/>
      <c r="Z22" s="16"/>
      <c r="AD22" s="208"/>
      <c r="AE22" s="53"/>
      <c r="AO22" s="66"/>
      <c r="AP22" s="66"/>
    </row>
    <row r="23" spans="2:44" s="17" customFormat="1" ht="5.25" customHeight="1" x14ac:dyDescent="0.15">
      <c r="B23" s="144"/>
      <c r="C23" s="144"/>
      <c r="D23" s="145"/>
      <c r="E23" s="147"/>
      <c r="F23" s="147"/>
      <c r="G23" s="147"/>
      <c r="H23" s="147"/>
      <c r="I23" s="147"/>
      <c r="J23" s="89"/>
      <c r="K23" s="90"/>
      <c r="M23" s="35"/>
      <c r="N23" s="272"/>
      <c r="O23" s="273"/>
      <c r="P23" s="273"/>
      <c r="Q23" s="273"/>
      <c r="R23" s="273"/>
      <c r="S23" s="273"/>
      <c r="T23" s="273"/>
      <c r="U23" s="274"/>
      <c r="V23" s="16"/>
      <c r="W23" s="16"/>
      <c r="X23" s="16"/>
      <c r="Y23" s="16"/>
      <c r="Z23" s="16"/>
      <c r="AD23" s="208"/>
      <c r="AE23" s="53"/>
      <c r="AO23" s="66"/>
      <c r="AP23" s="66"/>
    </row>
    <row r="24" spans="2:44" s="17" customFormat="1" ht="17.25" customHeight="1" x14ac:dyDescent="0.15">
      <c r="B24" s="265" t="s">
        <v>37</v>
      </c>
      <c r="C24" s="265"/>
      <c r="D24" s="414" t="s">
        <v>97</v>
      </c>
      <c r="E24" s="414"/>
      <c r="F24" s="414"/>
      <c r="G24" s="216" t="s">
        <v>39</v>
      </c>
      <c r="H24" s="144"/>
      <c r="I24" s="419" t="s">
        <v>99</v>
      </c>
      <c r="J24" s="420"/>
      <c r="K24" s="420"/>
      <c r="M24" s="35"/>
      <c r="N24" s="272"/>
      <c r="O24" s="273"/>
      <c r="P24" s="273"/>
      <c r="Q24" s="273"/>
      <c r="R24" s="273"/>
      <c r="S24" s="273"/>
      <c r="T24" s="273"/>
      <c r="U24" s="274"/>
      <c r="V24" s="16"/>
      <c r="W24" s="16"/>
      <c r="X24" s="16"/>
      <c r="Y24" s="16"/>
      <c r="Z24" s="16"/>
      <c r="AD24" s="208"/>
      <c r="AE24" s="53"/>
      <c r="AO24" s="66"/>
      <c r="AP24" s="66"/>
    </row>
    <row r="25" spans="2:44" s="17" customFormat="1" ht="7.5" customHeight="1" thickBot="1" x14ac:dyDescent="0.2">
      <c r="B25" s="148"/>
      <c r="C25" s="148"/>
      <c r="D25" s="148"/>
      <c r="E25" s="67"/>
      <c r="F25" s="67"/>
      <c r="G25" s="61"/>
      <c r="H25" s="61"/>
      <c r="I25" s="61"/>
      <c r="J25" s="61"/>
      <c r="K25" s="61"/>
      <c r="M25" s="87"/>
      <c r="N25" s="272"/>
      <c r="O25" s="273"/>
      <c r="P25" s="273"/>
      <c r="Q25" s="273"/>
      <c r="R25" s="273"/>
      <c r="S25" s="273"/>
      <c r="T25" s="273"/>
      <c r="U25" s="274"/>
      <c r="V25" s="23"/>
      <c r="W25" s="23"/>
      <c r="X25" s="23"/>
      <c r="Y25" s="23"/>
      <c r="AD25" s="208"/>
      <c r="AE25" s="53"/>
      <c r="AO25" s="66"/>
      <c r="AP25" s="66"/>
    </row>
    <row r="26" spans="2:44" s="17" customFormat="1" ht="18" customHeight="1" x14ac:dyDescent="0.15">
      <c r="B26" s="265" t="s">
        <v>38</v>
      </c>
      <c r="C26" s="265"/>
      <c r="D26" s="413" t="s">
        <v>98</v>
      </c>
      <c r="E26" s="413"/>
      <c r="F26" s="413"/>
      <c r="G26" s="413"/>
      <c r="H26" s="204"/>
      <c r="I26" s="61"/>
      <c r="J26" s="61"/>
      <c r="K26" s="61"/>
      <c r="M26" s="36"/>
      <c r="N26" s="106"/>
      <c r="O26" s="106"/>
      <c r="P26" s="106"/>
      <c r="Q26" s="106"/>
      <c r="R26" s="106"/>
      <c r="S26" s="106"/>
      <c r="T26" s="106"/>
      <c r="U26" s="106"/>
      <c r="V26" s="23"/>
      <c r="W26" s="23"/>
      <c r="X26" s="23"/>
      <c r="Y26" s="23"/>
      <c r="Z26" s="235" t="s">
        <v>119</v>
      </c>
      <c r="AD26" s="208"/>
      <c r="AE26" s="214" t="s">
        <v>118</v>
      </c>
      <c r="AI26" s="217" t="s">
        <v>123</v>
      </c>
      <c r="AO26" s="66"/>
      <c r="AP26" s="66"/>
    </row>
    <row r="27" spans="2:44" s="17" customFormat="1" ht="9" customHeight="1" x14ac:dyDescent="0.15">
      <c r="B27" s="149"/>
      <c r="C27" s="149"/>
      <c r="D27" s="89"/>
      <c r="E27" s="90"/>
      <c r="F27" s="90"/>
      <c r="G27" s="61"/>
      <c r="H27" s="61"/>
      <c r="I27" s="61"/>
      <c r="J27" s="61"/>
      <c r="K27" s="61"/>
      <c r="M27" s="36"/>
      <c r="N27" s="23"/>
      <c r="O27" s="23"/>
      <c r="P27" s="23"/>
      <c r="Q27" s="23"/>
      <c r="R27" s="23"/>
      <c r="S27" s="23"/>
      <c r="T27" s="23"/>
      <c r="U27" s="23"/>
      <c r="V27" s="23"/>
      <c r="W27" s="23"/>
      <c r="X27" s="23"/>
      <c r="Y27" s="23"/>
      <c r="AD27" s="208"/>
      <c r="AE27" s="53"/>
      <c r="AO27" s="66"/>
      <c r="AP27" s="66"/>
    </row>
    <row r="28" spans="2:44" ht="22.5" customHeight="1" x14ac:dyDescent="0.15">
      <c r="B28" s="143" t="s">
        <v>199</v>
      </c>
      <c r="C28" s="143"/>
      <c r="D28" s="143"/>
      <c r="J28" s="127"/>
      <c r="Z28" s="236">
        <v>1</v>
      </c>
      <c r="AA28" s="337"/>
      <c r="AB28" s="337"/>
      <c r="AC28" s="235"/>
      <c r="AD28" s="209"/>
      <c r="AE28" s="331"/>
      <c r="AF28" s="331"/>
      <c r="AG28" s="319" t="s">
        <v>152</v>
      </c>
      <c r="AH28" s="320"/>
      <c r="AI28" s="328" t="s">
        <v>142</v>
      </c>
      <c r="AJ28" s="330"/>
      <c r="AK28" s="330"/>
      <c r="AL28" s="329"/>
      <c r="AM28" s="319" t="s">
        <v>145</v>
      </c>
      <c r="AN28" s="320"/>
      <c r="AO28" s="319" t="s">
        <v>146</v>
      </c>
      <c r="AP28" s="320"/>
      <c r="AQ28" s="319" t="s">
        <v>51</v>
      </c>
      <c r="AR28" s="320"/>
    </row>
    <row r="29" spans="2:44" ht="18.75" customHeight="1" x14ac:dyDescent="0.15">
      <c r="B29" s="143"/>
      <c r="C29" s="143"/>
      <c r="D29" s="143"/>
      <c r="E29" s="150" t="s">
        <v>124</v>
      </c>
      <c r="F29" s="248" t="s">
        <v>151</v>
      </c>
      <c r="G29" s="25"/>
      <c r="H29" s="25"/>
      <c r="I29" s="150" t="s">
        <v>94</v>
      </c>
      <c r="J29" s="68">
        <f>VLOOKUP(F29,AE31:AF43,2,FALSE)</f>
        <v>1</v>
      </c>
      <c r="K29" s="27" t="s">
        <v>40</v>
      </c>
      <c r="M29" s="71" t="s">
        <v>41</v>
      </c>
      <c r="N29" s="24" t="s">
        <v>129</v>
      </c>
      <c r="O29" s="5"/>
      <c r="P29" s="5"/>
      <c r="Q29" s="5"/>
      <c r="R29" s="5"/>
      <c r="S29" s="5"/>
      <c r="T29" s="5"/>
      <c r="U29" s="5"/>
      <c r="V29" s="5"/>
      <c r="W29" s="5"/>
      <c r="X29" s="5"/>
      <c r="Y29" s="5"/>
      <c r="Z29" s="236">
        <v>0</v>
      </c>
      <c r="AA29" s="208"/>
      <c r="AB29" s="208"/>
      <c r="AC29" s="208"/>
      <c r="AD29" s="209"/>
      <c r="AE29" s="332"/>
      <c r="AF29" s="332"/>
      <c r="AG29" s="321"/>
      <c r="AH29" s="322"/>
      <c r="AI29" s="328" t="s">
        <v>143</v>
      </c>
      <c r="AJ29" s="329"/>
      <c r="AK29" s="328" t="s">
        <v>144</v>
      </c>
      <c r="AL29" s="329"/>
      <c r="AM29" s="321"/>
      <c r="AN29" s="322"/>
      <c r="AO29" s="321"/>
      <c r="AP29" s="322"/>
      <c r="AQ29" s="321"/>
      <c r="AR29" s="322"/>
    </row>
    <row r="30" spans="2:44" ht="29.25" customHeight="1" x14ac:dyDescent="0.15">
      <c r="B30" s="282" t="s">
        <v>2</v>
      </c>
      <c r="C30" s="283"/>
      <c r="D30" s="284"/>
      <c r="E30" s="152" t="s">
        <v>68</v>
      </c>
      <c r="F30" s="153" t="s">
        <v>3</v>
      </c>
      <c r="G30" s="292" t="s">
        <v>4</v>
      </c>
      <c r="H30" s="293"/>
      <c r="I30" s="154" t="s">
        <v>46</v>
      </c>
      <c r="J30" s="154" t="s">
        <v>47</v>
      </c>
      <c r="K30" s="128" t="s">
        <v>5</v>
      </c>
      <c r="N30" s="225" t="s">
        <v>131</v>
      </c>
      <c r="Z30" s="211"/>
      <c r="AA30" s="208"/>
      <c r="AB30" s="208"/>
      <c r="AC30" s="208"/>
      <c r="AE30" s="333"/>
      <c r="AF30" s="333"/>
      <c r="AG30" s="206" t="s">
        <v>48</v>
      </c>
      <c r="AH30" s="206" t="s">
        <v>49</v>
      </c>
      <c r="AI30" s="206" t="s">
        <v>48</v>
      </c>
      <c r="AJ30" s="206" t="s">
        <v>49</v>
      </c>
      <c r="AK30" s="206" t="s">
        <v>48</v>
      </c>
      <c r="AL30" s="206" t="s">
        <v>50</v>
      </c>
      <c r="AM30" s="206" t="s">
        <v>48</v>
      </c>
      <c r="AN30" s="206" t="s">
        <v>50</v>
      </c>
      <c r="AO30" s="206" t="s">
        <v>48</v>
      </c>
      <c r="AP30" s="206" t="s">
        <v>52</v>
      </c>
      <c r="AQ30" s="206" t="s">
        <v>48</v>
      </c>
      <c r="AR30" s="206" t="s">
        <v>52</v>
      </c>
    </row>
    <row r="31" spans="2:44" ht="24" customHeight="1" x14ac:dyDescent="0.15">
      <c r="B31" s="285" t="s">
        <v>147</v>
      </c>
      <c r="C31" s="286"/>
      <c r="D31" s="287"/>
      <c r="E31" s="155">
        <f>AG31</f>
        <v>38000</v>
      </c>
      <c r="F31" s="255">
        <v>1</v>
      </c>
      <c r="G31" s="290">
        <f>E31*F31</f>
        <v>38000</v>
      </c>
      <c r="H31" s="291"/>
      <c r="I31" s="159">
        <f>VLOOKUP($G$31,$AG$31:$AH$43,2,FALSE)</f>
        <v>6000</v>
      </c>
      <c r="J31" s="156">
        <f>I31</f>
        <v>6000</v>
      </c>
      <c r="K31" s="157">
        <f>SUM(G31:J31)</f>
        <v>50000</v>
      </c>
      <c r="L31" s="26"/>
      <c r="M31" s="71" t="s">
        <v>41</v>
      </c>
      <c r="N31" s="37" t="s">
        <v>225</v>
      </c>
      <c r="O31" s="31"/>
      <c r="P31" s="31"/>
      <c r="Q31" s="31"/>
      <c r="R31" s="31"/>
      <c r="S31" s="31"/>
      <c r="T31" s="31"/>
      <c r="U31" s="31"/>
      <c r="V31" s="31"/>
      <c r="W31" s="31"/>
      <c r="X31" s="31"/>
      <c r="Y31" s="234"/>
      <c r="Z31" s="208"/>
      <c r="AA31" s="208"/>
      <c r="AB31" s="208"/>
      <c r="AC31" s="208"/>
      <c r="AE31" s="207" t="s">
        <v>151</v>
      </c>
      <c r="AF31" s="205">
        <v>1</v>
      </c>
      <c r="AG31" s="205">
        <v>38000</v>
      </c>
      <c r="AH31" s="205">
        <v>6000</v>
      </c>
      <c r="AI31" s="205">
        <v>120000</v>
      </c>
      <c r="AJ31" s="205">
        <v>20000</v>
      </c>
      <c r="AK31" s="205">
        <v>332000</v>
      </c>
      <c r="AL31" s="205">
        <v>55000</v>
      </c>
      <c r="AM31" s="206">
        <v>191000</v>
      </c>
      <c r="AN31" s="206">
        <v>31000</v>
      </c>
      <c r="AO31" s="206">
        <v>800</v>
      </c>
      <c r="AP31" s="206">
        <v>100</v>
      </c>
      <c r="AQ31" s="206">
        <v>50000</v>
      </c>
      <c r="AR31" s="206">
        <v>8000</v>
      </c>
    </row>
    <row r="32" spans="2:44" ht="30" customHeight="1" x14ac:dyDescent="0.15">
      <c r="B32" s="334" t="s">
        <v>148</v>
      </c>
      <c r="C32" s="335"/>
      <c r="D32" s="336"/>
      <c r="E32" s="158">
        <f>VLOOKUP($F$29,$AE$31:$AP$43,5,FALSE)</f>
        <v>120000</v>
      </c>
      <c r="F32" s="250">
        <v>3.5</v>
      </c>
      <c r="G32" s="277">
        <f>+E32*F32</f>
        <v>420000</v>
      </c>
      <c r="H32" s="278"/>
      <c r="I32" s="159">
        <f>SUM(F$32*(VLOOKUP($F$29,$AE$31:$AR$43,6,FALSE)))</f>
        <v>70000</v>
      </c>
      <c r="J32" s="156">
        <f>I32</f>
        <v>70000</v>
      </c>
      <c r="K32" s="160">
        <f>SUM(G32:J32)</f>
        <v>560000</v>
      </c>
      <c r="L32" s="107"/>
      <c r="M32" s="338"/>
      <c r="O32" s="108"/>
      <c r="P32" s="108"/>
      <c r="Q32" s="108"/>
      <c r="R32" s="108"/>
      <c r="S32" s="108"/>
      <c r="T32" s="108"/>
      <c r="U32" s="102"/>
      <c r="V32" s="102"/>
      <c r="W32" s="102"/>
      <c r="X32" s="102"/>
      <c r="Y32" s="102"/>
      <c r="Z32" s="208"/>
      <c r="AA32" s="208"/>
      <c r="AB32" s="208"/>
      <c r="AC32" s="208"/>
      <c r="AE32" s="207" t="s">
        <v>122</v>
      </c>
      <c r="AF32" s="205">
        <v>2</v>
      </c>
      <c r="AG32" s="205">
        <v>0</v>
      </c>
      <c r="AH32" s="205">
        <v>0</v>
      </c>
      <c r="AI32" s="205">
        <v>116000</v>
      </c>
      <c r="AJ32" s="205">
        <v>19000</v>
      </c>
      <c r="AK32" s="205">
        <v>304000</v>
      </c>
      <c r="AL32" s="205">
        <v>50000</v>
      </c>
      <c r="AM32" s="206">
        <v>176000</v>
      </c>
      <c r="AN32" s="206">
        <v>29000</v>
      </c>
      <c r="AO32" s="206">
        <v>800</v>
      </c>
      <c r="AP32" s="206">
        <v>100</v>
      </c>
      <c r="AQ32" s="206">
        <v>50000</v>
      </c>
      <c r="AR32" s="206">
        <v>8000</v>
      </c>
    </row>
    <row r="33" spans="2:44" ht="30" customHeight="1" x14ac:dyDescent="0.15">
      <c r="B33" s="334" t="s">
        <v>149</v>
      </c>
      <c r="C33" s="335"/>
      <c r="D33" s="336"/>
      <c r="E33" s="158">
        <f>VLOOKUP($F$29,$AE$31:$AR$43,7,FALSE)</f>
        <v>332000</v>
      </c>
      <c r="F33" s="250">
        <v>0.8</v>
      </c>
      <c r="G33" s="277">
        <f>+E33*F33</f>
        <v>265600</v>
      </c>
      <c r="H33" s="278"/>
      <c r="I33" s="159">
        <f>SUM(F$33*(VLOOKUP($F$29,$AE$31:$AR$43,8,FALSE)))</f>
        <v>44000</v>
      </c>
      <c r="J33" s="156">
        <f t="shared" ref="J33:J37" si="0">I33</f>
        <v>44000</v>
      </c>
      <c r="K33" s="160">
        <f t="shared" ref="K33:K36" si="1">SUM(G33:J33)</f>
        <v>353600</v>
      </c>
      <c r="L33" s="107"/>
      <c r="M33" s="338"/>
      <c r="N33" s="264" t="s">
        <v>125</v>
      </c>
      <c r="O33" s="264"/>
      <c r="P33" s="264"/>
      <c r="Q33" s="264"/>
      <c r="R33" s="264"/>
      <c r="S33" s="264"/>
      <c r="T33" s="264"/>
      <c r="U33" s="264"/>
      <c r="V33" s="264"/>
      <c r="W33" s="264"/>
      <c r="X33" s="264"/>
      <c r="Y33" s="102"/>
      <c r="Z33" s="215" t="s">
        <v>120</v>
      </c>
      <c r="AE33" s="207" t="s">
        <v>100</v>
      </c>
      <c r="AF33" s="205">
        <v>3</v>
      </c>
      <c r="AG33" s="205"/>
      <c r="AH33" s="205"/>
      <c r="AI33" s="205">
        <v>112000</v>
      </c>
      <c r="AJ33" s="205">
        <v>18000</v>
      </c>
      <c r="AK33" s="205">
        <v>276000</v>
      </c>
      <c r="AL33" s="205">
        <v>46000</v>
      </c>
      <c r="AM33" s="206">
        <v>162000</v>
      </c>
      <c r="AN33" s="206">
        <v>27000</v>
      </c>
      <c r="AO33" s="206">
        <v>800</v>
      </c>
      <c r="AP33" s="206">
        <v>100</v>
      </c>
      <c r="AQ33" s="206">
        <v>50000</v>
      </c>
      <c r="AR33" s="206">
        <v>8000</v>
      </c>
    </row>
    <row r="34" spans="2:44" ht="24" customHeight="1" x14ac:dyDescent="0.15">
      <c r="B34" s="294" t="s">
        <v>150</v>
      </c>
      <c r="C34" s="295"/>
      <c r="D34" s="296"/>
      <c r="E34" s="158">
        <f>VLOOKUP($F$29,$AE$31:$AR$43,9,FALSE)</f>
        <v>191000</v>
      </c>
      <c r="F34" s="250">
        <v>1.5</v>
      </c>
      <c r="G34" s="277">
        <f>+E34*F34</f>
        <v>286500</v>
      </c>
      <c r="H34" s="278"/>
      <c r="I34" s="159">
        <f>SUM(F$34*(VLOOKUP($F$29,$AE$31:$AR$43,10,FALSE)))</f>
        <v>46500</v>
      </c>
      <c r="J34" s="156">
        <f t="shared" si="0"/>
        <v>46500</v>
      </c>
      <c r="K34" s="161">
        <f t="shared" si="1"/>
        <v>379500</v>
      </c>
      <c r="L34" s="107"/>
      <c r="M34" s="338"/>
      <c r="N34" s="264"/>
      <c r="O34" s="264"/>
      <c r="P34" s="264"/>
      <c r="Q34" s="264"/>
      <c r="R34" s="264"/>
      <c r="S34" s="264"/>
      <c r="T34" s="264"/>
      <c r="U34" s="264"/>
      <c r="V34" s="264"/>
      <c r="W34" s="264"/>
      <c r="X34" s="264"/>
      <c r="Y34" s="102"/>
      <c r="Z34" s="210">
        <v>1</v>
      </c>
      <c r="AE34" s="207" t="s">
        <v>101</v>
      </c>
      <c r="AF34" s="205">
        <v>4</v>
      </c>
      <c r="AG34" s="205"/>
      <c r="AH34" s="205"/>
      <c r="AI34" s="205">
        <v>112000</v>
      </c>
      <c r="AJ34" s="205">
        <v>18000</v>
      </c>
      <c r="AK34" s="205">
        <v>276000</v>
      </c>
      <c r="AL34" s="205">
        <v>46000</v>
      </c>
      <c r="AM34" s="206">
        <v>162000</v>
      </c>
      <c r="AN34" s="206">
        <v>27000</v>
      </c>
      <c r="AO34" s="206">
        <v>800</v>
      </c>
      <c r="AP34" s="206">
        <v>100</v>
      </c>
      <c r="AQ34" s="206">
        <v>50000</v>
      </c>
      <c r="AR34" s="206">
        <v>8000</v>
      </c>
    </row>
    <row r="35" spans="2:44" ht="24" customHeight="1" x14ac:dyDescent="0.15">
      <c r="B35" s="323" t="s">
        <v>7</v>
      </c>
      <c r="C35" s="324"/>
      <c r="D35" s="325"/>
      <c r="E35" s="165"/>
      <c r="F35" s="166"/>
      <c r="G35" s="326">
        <f>SUM(G31:G34)</f>
        <v>1010100</v>
      </c>
      <c r="H35" s="327"/>
      <c r="I35" s="167">
        <f>SUM(I31:I34)</f>
        <v>166500</v>
      </c>
      <c r="J35" s="167">
        <f>SUM(J31:J34)</f>
        <v>166500</v>
      </c>
      <c r="K35" s="168">
        <f>SUM(K31:K34)</f>
        <v>1343100</v>
      </c>
      <c r="L35" s="8"/>
      <c r="M35" s="230"/>
      <c r="N35" s="229"/>
      <c r="O35" s="229"/>
      <c r="P35" s="229"/>
      <c r="Q35" s="229"/>
      <c r="R35" s="229"/>
      <c r="S35" s="229"/>
      <c r="T35" s="229"/>
      <c r="U35" s="229"/>
      <c r="V35" s="229"/>
      <c r="W35" s="229"/>
      <c r="X35" s="229"/>
      <c r="Y35" s="102"/>
      <c r="Z35" s="210">
        <v>0</v>
      </c>
      <c r="AE35" s="207" t="s">
        <v>102</v>
      </c>
      <c r="AF35" s="205">
        <v>5</v>
      </c>
      <c r="AG35" s="205"/>
      <c r="AH35" s="205"/>
      <c r="AI35" s="205">
        <v>112000</v>
      </c>
      <c r="AJ35" s="205">
        <v>18000</v>
      </c>
      <c r="AK35" s="205">
        <v>276000</v>
      </c>
      <c r="AL35" s="205">
        <v>46000</v>
      </c>
      <c r="AM35" s="206">
        <v>162000</v>
      </c>
      <c r="AN35" s="206">
        <v>27000</v>
      </c>
      <c r="AO35" s="206">
        <v>800</v>
      </c>
      <c r="AP35" s="206">
        <v>100</v>
      </c>
      <c r="AQ35" s="206">
        <v>50000</v>
      </c>
      <c r="AR35" s="206">
        <v>8000</v>
      </c>
    </row>
    <row r="36" spans="2:44" ht="24" customHeight="1" x14ac:dyDescent="0.15">
      <c r="B36" s="294" t="s">
        <v>6</v>
      </c>
      <c r="C36" s="295"/>
      <c r="D36" s="296"/>
      <c r="E36" s="162">
        <f>VLOOKUP($F$29,$AE$31:$AR$43,11,FALSE)</f>
        <v>800</v>
      </c>
      <c r="F36" s="251">
        <v>150</v>
      </c>
      <c r="G36" s="277">
        <f>+E36*F36</f>
        <v>120000</v>
      </c>
      <c r="H36" s="278"/>
      <c r="I36" s="159">
        <f>SUM(F$36*(VLOOKUP($F$29,$AE$31:$AR$43,12,FALSE)))</f>
        <v>15000</v>
      </c>
      <c r="J36" s="156">
        <f t="shared" si="0"/>
        <v>15000</v>
      </c>
      <c r="K36" s="160">
        <f t="shared" si="1"/>
        <v>150000</v>
      </c>
      <c r="M36" s="71"/>
      <c r="N36" s="37"/>
      <c r="O36" s="31"/>
      <c r="P36" s="31"/>
      <c r="Q36" s="31"/>
      <c r="R36" s="31"/>
      <c r="S36" s="31"/>
      <c r="T36" s="32"/>
      <c r="U36" s="32"/>
      <c r="V36" s="32"/>
      <c r="W36" s="32"/>
      <c r="X36" s="32"/>
      <c r="Y36" s="32"/>
      <c r="Z36" s="211"/>
      <c r="AA36" s="8"/>
      <c r="AE36" s="207" t="s">
        <v>103</v>
      </c>
      <c r="AF36" s="205">
        <v>6</v>
      </c>
      <c r="AG36" s="205"/>
      <c r="AH36" s="205"/>
      <c r="AI36" s="205">
        <v>112000</v>
      </c>
      <c r="AJ36" s="205">
        <v>18000</v>
      </c>
      <c r="AK36" s="205">
        <v>276000</v>
      </c>
      <c r="AL36" s="205">
        <v>46000</v>
      </c>
      <c r="AM36" s="206">
        <v>162000</v>
      </c>
      <c r="AN36" s="206">
        <v>27000</v>
      </c>
      <c r="AO36" s="206">
        <v>800</v>
      </c>
      <c r="AP36" s="206">
        <v>100</v>
      </c>
      <c r="AQ36" s="206">
        <v>50000</v>
      </c>
      <c r="AR36" s="206">
        <v>8000</v>
      </c>
    </row>
    <row r="37" spans="2:44" ht="24" customHeight="1" x14ac:dyDescent="0.15">
      <c r="B37" s="279" t="s">
        <v>23</v>
      </c>
      <c r="C37" s="280"/>
      <c r="D37" s="281"/>
      <c r="E37" s="163">
        <v>50000</v>
      </c>
      <c r="F37" s="249">
        <v>1</v>
      </c>
      <c r="G37" s="288">
        <f>E37*F37</f>
        <v>50000</v>
      </c>
      <c r="H37" s="289"/>
      <c r="I37" s="159">
        <f>SUM(F$37*(VLOOKUP($F$29,$AE$31:$AR$43,14,FALSE)))</f>
        <v>8000</v>
      </c>
      <c r="J37" s="156">
        <f t="shared" si="0"/>
        <v>8000</v>
      </c>
      <c r="K37" s="161">
        <f>SUM(G37:J37)</f>
        <v>66000</v>
      </c>
      <c r="M37" s="71" t="s">
        <v>41</v>
      </c>
      <c r="N37" s="226" t="s">
        <v>224</v>
      </c>
      <c r="O37" s="39"/>
      <c r="P37" s="39"/>
      <c r="Q37" s="39"/>
      <c r="R37" s="39"/>
      <c r="S37" s="39"/>
      <c r="T37" s="8"/>
      <c r="U37" s="40"/>
      <c r="V37" s="32"/>
      <c r="W37" s="32"/>
      <c r="X37" s="32"/>
      <c r="Y37" s="32"/>
      <c r="AA37" s="40"/>
      <c r="AB37" s="208"/>
      <c r="AC37" s="208"/>
      <c r="AD37" s="208"/>
      <c r="AE37" s="207" t="s">
        <v>104</v>
      </c>
      <c r="AF37" s="205">
        <v>7</v>
      </c>
      <c r="AG37" s="205"/>
      <c r="AH37" s="205"/>
      <c r="AI37" s="205">
        <v>112000</v>
      </c>
      <c r="AJ37" s="205">
        <v>18000</v>
      </c>
      <c r="AK37" s="205">
        <v>276000</v>
      </c>
      <c r="AL37" s="205">
        <v>46000</v>
      </c>
      <c r="AM37" s="206">
        <v>162000</v>
      </c>
      <c r="AN37" s="206">
        <v>27000</v>
      </c>
      <c r="AO37" s="206">
        <v>800</v>
      </c>
      <c r="AP37" s="206">
        <v>100</v>
      </c>
      <c r="AQ37" s="206">
        <v>50000</v>
      </c>
      <c r="AR37" s="206">
        <v>8000</v>
      </c>
    </row>
    <row r="38" spans="2:44" ht="24" customHeight="1" x14ac:dyDescent="0.15">
      <c r="B38" s="297" t="s">
        <v>44</v>
      </c>
      <c r="C38" s="298"/>
      <c r="D38" s="299"/>
      <c r="E38" s="169" t="s">
        <v>8</v>
      </c>
      <c r="F38" s="252">
        <v>150000</v>
      </c>
      <c r="G38" s="306">
        <f>ROUNDDOWN(F38/2,-3)</f>
        <v>75000</v>
      </c>
      <c r="H38" s="307"/>
      <c r="I38" s="171" t="s">
        <v>9</v>
      </c>
      <c r="J38" s="171" t="s">
        <v>19</v>
      </c>
      <c r="K38" s="161">
        <f>+G38</f>
        <v>75000</v>
      </c>
      <c r="M38" s="300"/>
      <c r="N38" s="301" t="s">
        <v>78</v>
      </c>
      <c r="O38" s="302"/>
      <c r="P38" s="302"/>
      <c r="Q38" s="302"/>
      <c r="R38" s="302"/>
      <c r="S38" s="302"/>
      <c r="T38" s="302"/>
      <c r="U38" s="302"/>
      <c r="V38" s="302"/>
      <c r="W38" s="302"/>
      <c r="X38" s="302"/>
      <c r="Y38" s="218"/>
      <c r="Z38" s="8"/>
      <c r="AA38" s="8"/>
      <c r="AB38" s="208"/>
      <c r="AC38" s="208"/>
      <c r="AD38" s="208"/>
      <c r="AE38" s="207" t="s">
        <v>105</v>
      </c>
      <c r="AF38" s="205">
        <v>8</v>
      </c>
      <c r="AG38" s="205"/>
      <c r="AH38" s="205"/>
      <c r="AI38" s="205">
        <v>112000</v>
      </c>
      <c r="AJ38" s="205">
        <v>18000</v>
      </c>
      <c r="AK38" s="205">
        <v>276000</v>
      </c>
      <c r="AL38" s="205">
        <v>46000</v>
      </c>
      <c r="AM38" s="206">
        <v>162000</v>
      </c>
      <c r="AN38" s="206">
        <v>27000</v>
      </c>
      <c r="AO38" s="206">
        <v>800</v>
      </c>
      <c r="AP38" s="206">
        <v>100</v>
      </c>
      <c r="AQ38" s="206">
        <v>50000</v>
      </c>
      <c r="AR38" s="206">
        <v>8000</v>
      </c>
    </row>
    <row r="39" spans="2:44" ht="44.25" customHeight="1" x14ac:dyDescent="0.15">
      <c r="B39" s="303" t="s">
        <v>111</v>
      </c>
      <c r="C39" s="304"/>
      <c r="D39" s="305"/>
      <c r="E39" s="172" t="s">
        <v>10</v>
      </c>
      <c r="F39" s="253">
        <v>120000</v>
      </c>
      <c r="G39" s="277">
        <f>ROUNDDOWN(F39/3,-3)</f>
        <v>40000</v>
      </c>
      <c r="H39" s="278"/>
      <c r="I39" s="174" t="s">
        <v>9</v>
      </c>
      <c r="J39" s="174" t="s">
        <v>19</v>
      </c>
      <c r="K39" s="175">
        <f>+G39</f>
        <v>40000</v>
      </c>
      <c r="M39" s="300"/>
      <c r="N39" s="302"/>
      <c r="O39" s="302"/>
      <c r="P39" s="302"/>
      <c r="Q39" s="302"/>
      <c r="R39" s="302"/>
      <c r="S39" s="302"/>
      <c r="T39" s="302"/>
      <c r="U39" s="302"/>
      <c r="V39" s="302"/>
      <c r="W39" s="302"/>
      <c r="X39" s="302"/>
      <c r="Y39" s="218"/>
      <c r="AA39" s="208"/>
      <c r="AB39" s="208"/>
      <c r="AC39" s="208"/>
      <c r="AD39" s="208"/>
      <c r="AE39" s="207" t="s">
        <v>106</v>
      </c>
      <c r="AF39" s="205">
        <v>9</v>
      </c>
      <c r="AG39" s="205"/>
      <c r="AH39" s="205"/>
      <c r="AI39" s="205">
        <v>112000</v>
      </c>
      <c r="AJ39" s="205">
        <v>18000</v>
      </c>
      <c r="AK39" s="205">
        <v>276000</v>
      </c>
      <c r="AL39" s="205">
        <v>46000</v>
      </c>
      <c r="AM39" s="206">
        <v>162000</v>
      </c>
      <c r="AN39" s="206">
        <v>27000</v>
      </c>
      <c r="AO39" s="206">
        <v>800</v>
      </c>
      <c r="AP39" s="206">
        <v>100</v>
      </c>
      <c r="AQ39" s="206">
        <v>50000</v>
      </c>
      <c r="AR39" s="206">
        <v>8000</v>
      </c>
    </row>
    <row r="40" spans="2:44" ht="43.5" customHeight="1" thickBot="1" x14ac:dyDescent="0.2">
      <c r="B40" s="308" t="s">
        <v>54</v>
      </c>
      <c r="C40" s="309"/>
      <c r="D40" s="310"/>
      <c r="E40" s="176" t="s">
        <v>25</v>
      </c>
      <c r="F40" s="254">
        <v>100000</v>
      </c>
      <c r="G40" s="314">
        <f>ROUNDDOWN(F40/3,-3)</f>
        <v>33000</v>
      </c>
      <c r="H40" s="315"/>
      <c r="I40" s="178" t="s">
        <v>9</v>
      </c>
      <c r="J40" s="178" t="s">
        <v>19</v>
      </c>
      <c r="K40" s="179">
        <f>+G40</f>
        <v>33000</v>
      </c>
      <c r="M40" s="71" t="s">
        <v>41</v>
      </c>
      <c r="N40" s="301" t="s">
        <v>130</v>
      </c>
      <c r="O40" s="311"/>
      <c r="P40" s="311"/>
      <c r="Q40" s="311"/>
      <c r="R40" s="311"/>
      <c r="S40" s="311"/>
      <c r="T40" s="311"/>
      <c r="U40" s="311"/>
      <c r="V40" s="32"/>
      <c r="W40" s="32"/>
      <c r="X40" s="32"/>
      <c r="Y40" s="32"/>
      <c r="AA40" s="208"/>
      <c r="AB40" s="208"/>
      <c r="AC40" s="208"/>
      <c r="AD40" s="208"/>
      <c r="AE40" s="207" t="s">
        <v>107</v>
      </c>
      <c r="AF40" s="205">
        <v>10</v>
      </c>
      <c r="AG40" s="205"/>
      <c r="AH40" s="205"/>
      <c r="AI40" s="205">
        <v>112000</v>
      </c>
      <c r="AJ40" s="205">
        <v>18000</v>
      </c>
      <c r="AK40" s="205">
        <v>276000</v>
      </c>
      <c r="AL40" s="205">
        <v>46000</v>
      </c>
      <c r="AM40" s="206">
        <v>162000</v>
      </c>
      <c r="AN40" s="206">
        <v>27000</v>
      </c>
      <c r="AO40" s="206">
        <v>800</v>
      </c>
      <c r="AP40" s="206">
        <v>100</v>
      </c>
      <c r="AQ40" s="206">
        <v>50000</v>
      </c>
      <c r="AR40" s="206">
        <v>8000</v>
      </c>
    </row>
    <row r="41" spans="2:44" ht="24" customHeight="1" thickTop="1" x14ac:dyDescent="0.15">
      <c r="B41" s="316" t="s">
        <v>5</v>
      </c>
      <c r="C41" s="317"/>
      <c r="D41" s="318"/>
      <c r="E41" s="180"/>
      <c r="F41" s="181"/>
      <c r="G41" s="312">
        <f>SUM(G35:G40)</f>
        <v>1328100</v>
      </c>
      <c r="H41" s="313"/>
      <c r="I41" s="182">
        <f>SUM(I35:I40)</f>
        <v>189500</v>
      </c>
      <c r="J41" s="182">
        <f>SUM(J35:J40)</f>
        <v>189500</v>
      </c>
      <c r="K41" s="183">
        <f>SUM(K35:K40)</f>
        <v>1707100</v>
      </c>
      <c r="M41" s="41"/>
      <c r="N41" s="33" t="s">
        <v>24</v>
      </c>
      <c r="O41" s="32"/>
      <c r="P41" s="32"/>
      <c r="Q41" s="32"/>
      <c r="R41" s="32"/>
      <c r="S41" s="32"/>
      <c r="T41" s="32"/>
      <c r="U41" s="32"/>
      <c r="V41" s="32"/>
      <c r="W41" s="32"/>
      <c r="X41" s="95"/>
      <c r="Y41" s="95"/>
      <c r="AA41" s="208"/>
      <c r="AB41" s="208"/>
      <c r="AC41" s="208"/>
      <c r="AD41" s="208"/>
      <c r="AE41" s="207" t="s">
        <v>108</v>
      </c>
      <c r="AF41" s="205">
        <v>11</v>
      </c>
      <c r="AG41" s="205"/>
      <c r="AH41" s="205"/>
      <c r="AI41" s="205">
        <v>112000</v>
      </c>
      <c r="AJ41" s="205">
        <v>18000</v>
      </c>
      <c r="AK41" s="205">
        <v>276000</v>
      </c>
      <c r="AL41" s="205">
        <v>46000</v>
      </c>
      <c r="AM41" s="206">
        <v>162000</v>
      </c>
      <c r="AN41" s="206">
        <v>27000</v>
      </c>
      <c r="AO41" s="206">
        <v>800</v>
      </c>
      <c r="AP41" s="206">
        <v>100</v>
      </c>
      <c r="AQ41" s="206">
        <v>50000</v>
      </c>
      <c r="AR41" s="206">
        <v>8000</v>
      </c>
    </row>
    <row r="42" spans="2:44" ht="6.75" customHeight="1" x14ac:dyDescent="0.15">
      <c r="AE42" s="207" t="s">
        <v>109</v>
      </c>
      <c r="AF42" s="205">
        <v>12</v>
      </c>
      <c r="AG42" s="205"/>
      <c r="AH42" s="205"/>
      <c r="AI42" s="205">
        <v>112000</v>
      </c>
      <c r="AJ42" s="205">
        <v>18000</v>
      </c>
      <c r="AK42" s="205">
        <v>276000</v>
      </c>
      <c r="AL42" s="205">
        <v>46000</v>
      </c>
      <c r="AM42" s="206">
        <v>162000</v>
      </c>
      <c r="AN42" s="206">
        <v>27000</v>
      </c>
      <c r="AO42" s="206">
        <v>800</v>
      </c>
      <c r="AP42" s="206">
        <v>100</v>
      </c>
      <c r="AQ42" s="206">
        <v>50000</v>
      </c>
      <c r="AR42" s="206">
        <v>8000</v>
      </c>
    </row>
    <row r="43" spans="2:44" ht="24" customHeight="1" x14ac:dyDescent="0.15">
      <c r="J43" s="19" t="s">
        <v>112</v>
      </c>
      <c r="K43" s="187">
        <f>SUM(K35:K37)+F38+F39+F40</f>
        <v>1929100</v>
      </c>
      <c r="AE43" s="207" t="s">
        <v>110</v>
      </c>
      <c r="AF43" s="205">
        <v>13</v>
      </c>
      <c r="AG43" s="205"/>
      <c r="AH43" s="205"/>
      <c r="AI43" s="205">
        <v>112000</v>
      </c>
      <c r="AJ43" s="205">
        <v>18000</v>
      </c>
      <c r="AK43" s="205">
        <v>276000</v>
      </c>
      <c r="AL43" s="205">
        <v>46000</v>
      </c>
      <c r="AM43" s="206">
        <v>162000</v>
      </c>
      <c r="AN43" s="206">
        <v>27000</v>
      </c>
      <c r="AO43" s="206">
        <v>800</v>
      </c>
      <c r="AP43" s="206">
        <v>100</v>
      </c>
      <c r="AQ43" s="206">
        <v>50000</v>
      </c>
      <c r="AR43" s="206">
        <v>8000</v>
      </c>
    </row>
  </sheetData>
  <sheetProtection formatColumns="0" formatRows="0"/>
  <mergeCells count="57">
    <mergeCell ref="B16:K16"/>
    <mergeCell ref="C18:G18"/>
    <mergeCell ref="N20:V20"/>
    <mergeCell ref="B22:C22"/>
    <mergeCell ref="D22:G22"/>
    <mergeCell ref="J22:K22"/>
    <mergeCell ref="N22:U25"/>
    <mergeCell ref="B24:C24"/>
    <mergeCell ref="D24:F24"/>
    <mergeCell ref="I24:K24"/>
    <mergeCell ref="AA28:AB28"/>
    <mergeCell ref="AE28:AE30"/>
    <mergeCell ref="AF28:AF30"/>
    <mergeCell ref="AG28:AH29"/>
    <mergeCell ref="B30:D30"/>
    <mergeCell ref="G30:H30"/>
    <mergeCell ref="AI28:AL28"/>
    <mergeCell ref="AM28:AN29"/>
    <mergeCell ref="AO28:AP29"/>
    <mergeCell ref="AQ28:AR29"/>
    <mergeCell ref="AI29:AJ29"/>
    <mergeCell ref="AK29:AL29"/>
    <mergeCell ref="M38:M39"/>
    <mergeCell ref="N38:X39"/>
    <mergeCell ref="B39:D39"/>
    <mergeCell ref="G39:H39"/>
    <mergeCell ref="N33:X34"/>
    <mergeCell ref="B34:D34"/>
    <mergeCell ref="G34:H34"/>
    <mergeCell ref="B35:D35"/>
    <mergeCell ref="G35:H35"/>
    <mergeCell ref="B36:D36"/>
    <mergeCell ref="G36:H36"/>
    <mergeCell ref="M32:M34"/>
    <mergeCell ref="B33:D33"/>
    <mergeCell ref="G33:H33"/>
    <mergeCell ref="F1:G1"/>
    <mergeCell ref="B37:D37"/>
    <mergeCell ref="G37:H37"/>
    <mergeCell ref="B38:D38"/>
    <mergeCell ref="G38:H38"/>
    <mergeCell ref="B31:D31"/>
    <mergeCell ref="G31:H31"/>
    <mergeCell ref="B32:D32"/>
    <mergeCell ref="G32:H32"/>
    <mergeCell ref="B26:C26"/>
    <mergeCell ref="D26:G26"/>
    <mergeCell ref="C20:K20"/>
    <mergeCell ref="J3:K3"/>
    <mergeCell ref="G9:K9"/>
    <mergeCell ref="I11:J11"/>
    <mergeCell ref="B14:K14"/>
    <mergeCell ref="B40:D40"/>
    <mergeCell ref="G40:H40"/>
    <mergeCell ref="N40:U40"/>
    <mergeCell ref="B41:D41"/>
    <mergeCell ref="G41:H41"/>
  </mergeCells>
  <phoneticPr fontId="4"/>
  <conditionalFormatting sqref="C20">
    <cfRule type="cellIs" dxfId="38" priority="15" operator="equal">
      <formula>""</formula>
    </cfRule>
  </conditionalFormatting>
  <conditionalFormatting sqref="C20:K20">
    <cfRule type="containsBlanks" dxfId="37" priority="13">
      <formula>LEN(TRIM(C20))=0</formula>
    </cfRule>
    <cfRule type="containsBlanks" dxfId="36" priority="14">
      <formula>LEN(TRIM(C20))=0</formula>
    </cfRule>
  </conditionalFormatting>
  <conditionalFormatting sqref="D13">
    <cfRule type="containsBlanks" dxfId="35" priority="37">
      <formula>LEN(TRIM(D13))=0</formula>
    </cfRule>
    <cfRule type="containsBlanks" dxfId="34" priority="39">
      <formula>LEN(TRIM(D13))=0</formula>
    </cfRule>
  </conditionalFormatting>
  <conditionalFormatting sqref="D24:F24">
    <cfRule type="containsBlanks" dxfId="33" priority="10">
      <formula>LEN(TRIM(D24))=0</formula>
    </cfRule>
    <cfRule type="containsBlanks" dxfId="32" priority="11">
      <formula>LEN(TRIM(D24))=0</formula>
    </cfRule>
    <cfRule type="cellIs" dxfId="31" priority="12" operator="equal">
      <formula>""</formula>
    </cfRule>
  </conditionalFormatting>
  <conditionalFormatting sqref="D22:G22">
    <cfRule type="containsBlanks" dxfId="30" priority="7">
      <formula>LEN(TRIM(D22))=0</formula>
    </cfRule>
    <cfRule type="containsBlanks" dxfId="29" priority="8">
      <formula>LEN(TRIM(D22))=0</formula>
    </cfRule>
    <cfRule type="cellIs" dxfId="28" priority="9" operator="equal">
      <formula>""</formula>
    </cfRule>
  </conditionalFormatting>
  <conditionalFormatting sqref="D26:G26">
    <cfRule type="containsBlanks" dxfId="27" priority="4">
      <formula>LEN(TRIM(D26))=0</formula>
    </cfRule>
    <cfRule type="containsBlanks" dxfId="26" priority="5">
      <formula>LEN(TRIM(D26))=0</formula>
    </cfRule>
    <cfRule type="cellIs" dxfId="25" priority="6" operator="equal">
      <formula>""</formula>
    </cfRule>
  </conditionalFormatting>
  <conditionalFormatting sqref="F29">
    <cfRule type="containsBlanks" dxfId="24" priority="29">
      <formula>LEN(TRIM(F29))=0</formula>
    </cfRule>
    <cfRule type="cellIs" dxfId="23" priority="44" operator="equal">
      <formula>""</formula>
    </cfRule>
  </conditionalFormatting>
  <conditionalFormatting sqref="F31">
    <cfRule type="containsBlanks" dxfId="22" priority="28">
      <formula>LEN(TRIM(F31))=0</formula>
    </cfRule>
    <cfRule type="cellIs" dxfId="21" priority="42" operator="equal">
      <formula>""</formula>
    </cfRule>
  </conditionalFormatting>
  <conditionalFormatting sqref="F32:F34 F36">
    <cfRule type="containsBlanks" dxfId="20" priority="25">
      <formula>LEN(TRIM(F32))=0</formula>
    </cfRule>
  </conditionalFormatting>
  <conditionalFormatting sqref="F37">
    <cfRule type="containsBlanks" dxfId="19" priority="27">
      <formula>LEN(TRIM(F37))=0</formula>
    </cfRule>
    <cfRule type="cellIs" dxfId="18" priority="41" operator="equal">
      <formula>""</formula>
    </cfRule>
  </conditionalFormatting>
  <conditionalFormatting sqref="F38:F40">
    <cfRule type="containsBlanks" dxfId="17" priority="24">
      <formula>LEN(TRIM(F38))=0</formula>
    </cfRule>
    <cfRule type="containsBlanks" dxfId="16" priority="26">
      <formula>LEN(TRIM(F38))=0</formula>
    </cfRule>
  </conditionalFormatting>
  <conditionalFormatting sqref="G11 I11:J11">
    <cfRule type="containsBlanks" dxfId="15" priority="16">
      <formula>LEN(TRIM(G11))=0</formula>
    </cfRule>
    <cfRule type="timePeriod" dxfId="14" priority="17" timePeriod="yesterday">
      <formula>FLOOR(G11,1)=TODAY()-1</formula>
    </cfRule>
    <cfRule type="containsBlanks" dxfId="13" priority="35">
      <formula>LEN(TRIM(G11))=0</formula>
    </cfRule>
  </conditionalFormatting>
  <conditionalFormatting sqref="G5:H5">
    <cfRule type="expression" priority="40">
      <formula>$G$5&lt;&gt;""</formula>
    </cfRule>
  </conditionalFormatting>
  <conditionalFormatting sqref="G9:K9 C18:G18">
    <cfRule type="cellIs" dxfId="12" priority="45" operator="equal">
      <formula>""</formula>
    </cfRule>
  </conditionalFormatting>
  <conditionalFormatting sqref="G9:K9">
    <cfRule type="containsBlanks" dxfId="11" priority="18">
      <formula>LEN(TRIM(G9))=0</formula>
    </cfRule>
    <cfRule type="containsBlanks" dxfId="10" priority="36">
      <formula>LEN(TRIM(G9))=0</formula>
    </cfRule>
  </conditionalFormatting>
  <conditionalFormatting sqref="I24:K24">
    <cfRule type="containsBlanks" dxfId="9" priority="2">
      <formula>LEN(TRIM(I24))=0</formula>
    </cfRule>
    <cfRule type="cellIs" dxfId="8" priority="3" operator="equal">
      <formula>""</formula>
    </cfRule>
    <cfRule type="containsBlanks" dxfId="7" priority="1">
      <formula>LEN(TRIM(I24))=0</formula>
    </cfRule>
  </conditionalFormatting>
  <conditionalFormatting sqref="J3:K3">
    <cfRule type="containsBlanks" dxfId="6" priority="38">
      <formula>LEN(TRIM(J3))=0</formula>
    </cfRule>
  </conditionalFormatting>
  <dataValidations count="3">
    <dataValidation type="list" allowBlank="1" showInputMessage="1" showErrorMessage="1" sqref="F29" xr:uid="{0F1C3470-7D12-4CEB-BC89-F0A606AD96A8}">
      <formula1>$AE$31:$AE$43</formula1>
    </dataValidation>
    <dataValidation type="list" allowBlank="1" showInputMessage="1" showErrorMessage="1" sqref="T9:T10" xr:uid="{DCCC1B00-FD79-4B87-815C-2E5FE482854D}">
      <formula1>#REF!</formula1>
    </dataValidation>
    <dataValidation type="list" allowBlank="1" showInputMessage="1" showErrorMessage="1" sqref="F31 F37" xr:uid="{D36FD6F6-3D0B-4719-936B-70F72FAC9C1D}">
      <formula1>$Z$34:$Z$35</formula1>
    </dataValidation>
  </dataValidations>
  <printOptions horizontalCentered="1"/>
  <pageMargins left="0.55118110236220474" right="0.51181102362204722" top="0.47244094488188981" bottom="0.27559055118110237" header="0.23622047244094491" footer="0.19685039370078741"/>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CF94-E6FF-4A09-8E2A-29951CF6FB07}">
  <sheetPr>
    <tabColor rgb="FF99FF66"/>
    <pageSetUpPr fitToPage="1"/>
  </sheetPr>
  <dimension ref="B1:AB82"/>
  <sheetViews>
    <sheetView zoomScale="80" zoomScaleNormal="80" workbookViewId="0">
      <selection activeCell="AA43" sqref="B1:AA43"/>
    </sheetView>
  </sheetViews>
  <sheetFormatPr defaultRowHeight="12" x14ac:dyDescent="0.15"/>
  <cols>
    <col min="1" max="1" width="1.5703125" style="1" customWidth="1"/>
    <col min="2" max="2" width="2.28515625" style="1" customWidth="1"/>
    <col min="3" max="3" width="11.5703125" style="1" customWidth="1"/>
    <col min="4" max="4" width="9.28515625" style="1" customWidth="1"/>
    <col min="5" max="16" width="6.85546875" style="1" customWidth="1"/>
    <col min="17" max="17" width="3.7109375" style="1" bestFit="1" customWidth="1"/>
    <col min="18" max="16384" width="9.140625" style="1"/>
  </cols>
  <sheetData>
    <row r="1" spans="2:28" ht="25.5" customHeight="1" thickBot="1" x14ac:dyDescent="0.2">
      <c r="H1" s="421" t="s">
        <v>116</v>
      </c>
      <c r="I1" s="421"/>
      <c r="J1" s="421"/>
    </row>
    <row r="2" spans="2:28" ht="31.5" customHeight="1" thickTop="1" x14ac:dyDescent="0.15">
      <c r="B2" s="374" t="s">
        <v>11</v>
      </c>
      <c r="C2" s="374"/>
      <c r="D2" s="374"/>
      <c r="E2" s="375"/>
      <c r="F2" s="375"/>
      <c r="G2" s="431">
        <v>1.3</v>
      </c>
      <c r="H2" s="431"/>
      <c r="I2" s="377"/>
      <c r="J2" s="377"/>
      <c r="K2" s="375"/>
      <c r="L2" s="375"/>
      <c r="M2" s="366"/>
      <c r="N2" s="366"/>
      <c r="O2" s="366"/>
      <c r="P2" s="366"/>
      <c r="Q2" s="5"/>
      <c r="R2" s="227"/>
      <c r="S2" s="5"/>
      <c r="T2" s="5"/>
      <c r="U2" s="5"/>
      <c r="V2" s="5"/>
    </row>
    <row r="3" spans="2:28" ht="43.5" customHeight="1" x14ac:dyDescent="0.15">
      <c r="B3" s="367" t="s">
        <v>31</v>
      </c>
      <c r="C3" s="367"/>
      <c r="D3" s="367"/>
      <c r="E3" s="368"/>
      <c r="F3" s="368"/>
      <c r="G3" s="430">
        <v>5.8</v>
      </c>
      <c r="H3" s="430"/>
      <c r="I3" s="370"/>
      <c r="J3" s="370"/>
      <c r="K3" s="371"/>
      <c r="L3" s="372"/>
      <c r="M3" s="373"/>
      <c r="N3" s="373"/>
      <c r="O3" s="373"/>
      <c r="P3" s="373"/>
      <c r="Q3" s="5"/>
      <c r="R3" s="382" t="s">
        <v>134</v>
      </c>
      <c r="S3" s="382"/>
      <c r="T3" s="382"/>
      <c r="U3" s="382"/>
      <c r="V3" s="382"/>
      <c r="W3" s="382"/>
      <c r="X3" s="382"/>
      <c r="Y3" s="382"/>
    </row>
    <row r="4" spans="2:28" s="10" customFormat="1" ht="21" customHeight="1" x14ac:dyDescent="0.15">
      <c r="B4" s="381" t="s">
        <v>153</v>
      </c>
      <c r="C4" s="381"/>
      <c r="D4" s="381"/>
      <c r="E4" s="381"/>
      <c r="F4" s="381"/>
      <c r="G4" s="381"/>
      <c r="H4" s="381"/>
      <c r="I4" s="381"/>
      <c r="J4" s="381"/>
      <c r="K4" s="381"/>
      <c r="L4" s="381"/>
      <c r="M4" s="381"/>
      <c r="N4" s="381"/>
      <c r="O4" s="381"/>
      <c r="P4" s="381"/>
      <c r="Q4" s="18"/>
      <c r="R4" s="18"/>
      <c r="S4" s="18"/>
      <c r="T4" s="18"/>
      <c r="U4" s="18"/>
      <c r="V4" s="18"/>
    </row>
    <row r="5" spans="2:28" s="10" customFormat="1" ht="18" customHeight="1" x14ac:dyDescent="0.15">
      <c r="B5" s="387" t="s">
        <v>154</v>
      </c>
      <c r="C5" s="387"/>
      <c r="D5" s="387"/>
      <c r="E5" s="387"/>
      <c r="F5" s="387"/>
      <c r="G5" s="387"/>
      <c r="H5" s="387"/>
      <c r="I5" s="387"/>
      <c r="J5" s="387"/>
      <c r="K5" s="238"/>
      <c r="L5" s="239"/>
      <c r="M5" s="239"/>
      <c r="N5" s="239"/>
      <c r="O5" s="239"/>
      <c r="P5" s="239"/>
      <c r="Q5" s="18"/>
      <c r="R5" s="18"/>
      <c r="S5" s="18"/>
      <c r="T5" s="18"/>
      <c r="U5" s="18"/>
      <c r="V5" s="18"/>
    </row>
    <row r="6" spans="2:28" s="10" customFormat="1" ht="20.25" customHeight="1" x14ac:dyDescent="0.15">
      <c r="B6" s="387" t="s">
        <v>200</v>
      </c>
      <c r="C6" s="387"/>
      <c r="D6" s="387"/>
      <c r="E6" s="387"/>
      <c r="F6" s="387"/>
      <c r="G6" s="387"/>
      <c r="H6" s="387"/>
      <c r="I6" s="387"/>
      <c r="J6" s="387"/>
      <c r="K6" s="387"/>
      <c r="L6" s="387"/>
      <c r="M6" s="387"/>
      <c r="N6" s="387"/>
      <c r="O6" s="387"/>
      <c r="P6" s="387"/>
      <c r="Q6" s="18"/>
      <c r="R6" s="18"/>
      <c r="S6" s="18"/>
      <c r="T6" s="18"/>
      <c r="U6" s="18"/>
      <c r="V6" s="18"/>
    </row>
    <row r="7" spans="2:28" s="10" customFormat="1" ht="47.25" customHeight="1" x14ac:dyDescent="0.15">
      <c r="B7" s="388" t="s">
        <v>156</v>
      </c>
      <c r="C7" s="388"/>
      <c r="D7" s="388"/>
      <c r="E7" s="388"/>
      <c r="F7" s="388"/>
      <c r="G7" s="388"/>
      <c r="H7" s="388"/>
      <c r="I7" s="388"/>
      <c r="J7" s="388"/>
      <c r="K7" s="388"/>
      <c r="L7" s="388"/>
      <c r="M7" s="388"/>
      <c r="N7" s="388"/>
      <c r="O7" s="388"/>
      <c r="P7" s="388"/>
      <c r="Q7" s="18"/>
      <c r="R7" s="18"/>
      <c r="S7" s="18"/>
      <c r="T7" s="18"/>
      <c r="U7" s="18"/>
      <c r="V7" s="18"/>
    </row>
    <row r="8" spans="2:28" s="8" customFormat="1" ht="35.25" customHeight="1" x14ac:dyDescent="0.15">
      <c r="B8" s="388" t="s">
        <v>155</v>
      </c>
      <c r="C8" s="388"/>
      <c r="D8" s="388"/>
      <c r="E8" s="388"/>
      <c r="F8" s="388"/>
      <c r="G8" s="388"/>
      <c r="H8" s="388"/>
      <c r="I8" s="388"/>
      <c r="J8" s="388"/>
      <c r="K8" s="388"/>
      <c r="L8" s="388"/>
      <c r="M8" s="388"/>
      <c r="N8" s="388"/>
      <c r="O8" s="388"/>
      <c r="P8" s="388"/>
    </row>
    <row r="9" spans="2:28" s="10" customFormat="1" ht="21.75" customHeight="1" x14ac:dyDescent="0.15">
      <c r="B9" s="388" t="s">
        <v>178</v>
      </c>
      <c r="C9" s="388"/>
      <c r="D9" s="388"/>
      <c r="E9" s="388"/>
      <c r="F9" s="388"/>
      <c r="G9" s="388"/>
      <c r="H9" s="388"/>
      <c r="I9" s="388"/>
      <c r="J9" s="388"/>
      <c r="K9" s="388"/>
      <c r="L9" s="388"/>
      <c r="M9" s="388"/>
      <c r="N9" s="388"/>
      <c r="O9" s="388"/>
      <c r="P9" s="388"/>
      <c r="Q9" s="18"/>
      <c r="R9" s="18"/>
      <c r="S9" s="18"/>
      <c r="T9" s="18"/>
      <c r="U9" s="18"/>
      <c r="V9" s="18"/>
    </row>
    <row r="10" spans="2:28" s="10" customFormat="1" ht="14.25" customHeight="1" x14ac:dyDescent="0.15">
      <c r="B10" s="56"/>
      <c r="C10" s="56"/>
      <c r="D10" s="56"/>
      <c r="E10" s="56"/>
      <c r="F10" s="56"/>
      <c r="G10" s="56"/>
      <c r="H10" s="56"/>
      <c r="I10" s="56"/>
      <c r="J10" s="56"/>
      <c r="K10" s="56"/>
      <c r="L10" s="56"/>
      <c r="M10" s="56"/>
      <c r="N10" s="56"/>
      <c r="O10" s="56"/>
      <c r="P10" s="56"/>
      <c r="Q10" s="18"/>
      <c r="R10" s="18"/>
      <c r="S10" s="18"/>
      <c r="T10" s="18"/>
      <c r="U10" s="18"/>
      <c r="V10" s="18"/>
    </row>
    <row r="11" spans="2:28" customFormat="1" ht="18.75" customHeight="1" x14ac:dyDescent="0.15">
      <c r="B11" s="2" t="s">
        <v>42</v>
      </c>
      <c r="C11" s="1"/>
      <c r="D11" s="240" t="s">
        <v>157</v>
      </c>
      <c r="E11" s="44"/>
      <c r="F11" s="43"/>
      <c r="G11" s="45"/>
      <c r="H11" s="45"/>
      <c r="I11" s="43"/>
      <c r="J11" s="42"/>
      <c r="K11" s="42"/>
      <c r="L11" s="42"/>
      <c r="M11" s="12"/>
      <c r="N11" s="12"/>
      <c r="O11" s="12"/>
      <c r="P11" s="1"/>
    </row>
    <row r="12" spans="2:28" customFormat="1" ht="18.75" customHeight="1" x14ac:dyDescent="0.15">
      <c r="B12" s="2"/>
      <c r="C12" s="1"/>
      <c r="D12" s="240" t="s">
        <v>158</v>
      </c>
      <c r="E12" s="44"/>
      <c r="F12" s="43"/>
      <c r="G12" s="45"/>
      <c r="H12" s="45"/>
      <c r="I12" s="43"/>
      <c r="J12" s="42"/>
      <c r="K12" s="42"/>
      <c r="L12" s="42"/>
      <c r="M12" s="12"/>
      <c r="N12" s="12"/>
      <c r="O12" s="12"/>
      <c r="P12" s="1"/>
    </row>
    <row r="13" spans="2:28" s="48" customFormat="1" ht="18.75" customHeight="1" x14ac:dyDescent="0.15">
      <c r="B13" s="46"/>
      <c r="C13" s="47"/>
      <c r="D13" s="383">
        <f>+'様式第12号-1【記載例】'!K31</f>
        <v>50000</v>
      </c>
      <c r="E13" s="384"/>
      <c r="F13" s="241" t="s">
        <v>20</v>
      </c>
      <c r="G13" s="383">
        <f>SUM('様式第12号-1【記載例】'!K32:K34)+SUM('様式第12号-1【記載例】'!K36:K37)</f>
        <v>1509100</v>
      </c>
      <c r="H13" s="384"/>
      <c r="I13" s="241" t="s">
        <v>20</v>
      </c>
      <c r="J13" s="385">
        <f>+SUM('様式第12号-1【記載例】'!F38:F40)</f>
        <v>370000</v>
      </c>
      <c r="K13" s="385"/>
      <c r="L13" s="241" t="s">
        <v>22</v>
      </c>
      <c r="M13" s="386">
        <f>+D13+G13+J13</f>
        <v>1929100</v>
      </c>
      <c r="N13" s="386"/>
      <c r="O13" s="386"/>
      <c r="P13" s="72"/>
      <c r="Q13" s="38" t="s">
        <v>41</v>
      </c>
      <c r="R13" s="30" t="s">
        <v>79</v>
      </c>
    </row>
    <row r="14" spans="2:28" customFormat="1" ht="9" customHeight="1" x14ac:dyDescent="0.15">
      <c r="B14" s="2"/>
      <c r="C14" s="1"/>
      <c r="D14" s="57"/>
      <c r="E14" s="58"/>
      <c r="F14" s="6"/>
      <c r="G14" s="57"/>
      <c r="H14" s="58"/>
      <c r="I14" s="6"/>
      <c r="J14" s="59"/>
      <c r="K14" s="59"/>
      <c r="L14" s="58"/>
      <c r="M14" s="7"/>
      <c r="N14" s="60"/>
      <c r="O14" s="60"/>
      <c r="P14" s="60"/>
    </row>
    <row r="15" spans="2:28" s="12" customFormat="1" ht="20.25" customHeight="1" x14ac:dyDescent="0.15">
      <c r="B15" s="2" t="s">
        <v>12</v>
      </c>
      <c r="R15" s="13"/>
      <c r="S15" s="13"/>
      <c r="T15" s="13"/>
      <c r="U15" s="13"/>
      <c r="V15" s="13"/>
      <c r="W15" s="13"/>
      <c r="X15" s="14"/>
      <c r="Y15" s="14"/>
      <c r="Z15" s="14"/>
      <c r="AA15" s="14"/>
      <c r="AB15" s="14"/>
    </row>
    <row r="16" spans="2:28" ht="20.25" customHeight="1" x14ac:dyDescent="0.15">
      <c r="B16" s="378" t="s">
        <v>13</v>
      </c>
      <c r="C16" s="379"/>
      <c r="D16" s="380"/>
      <c r="E16" s="9" t="s">
        <v>55</v>
      </c>
      <c r="F16" s="9" t="s">
        <v>56</v>
      </c>
      <c r="G16" s="9" t="s">
        <v>57</v>
      </c>
      <c r="H16" s="9" t="s">
        <v>58</v>
      </c>
      <c r="I16" s="9" t="s">
        <v>59</v>
      </c>
      <c r="J16" s="9" t="s">
        <v>60</v>
      </c>
      <c r="K16" s="9" t="s">
        <v>28</v>
      </c>
      <c r="L16" s="9" t="s">
        <v>29</v>
      </c>
      <c r="M16" s="9" t="s">
        <v>61</v>
      </c>
      <c r="N16" s="9" t="s">
        <v>62</v>
      </c>
      <c r="O16" s="9" t="s">
        <v>63</v>
      </c>
      <c r="P16" s="9" t="s">
        <v>64</v>
      </c>
      <c r="R16" s="4"/>
      <c r="S16" s="202" t="s">
        <v>117</v>
      </c>
      <c r="T16" s="4"/>
      <c r="U16" s="4"/>
      <c r="V16" s="4"/>
      <c r="W16" s="4"/>
      <c r="X16" s="5"/>
      <c r="Y16" s="5"/>
      <c r="Z16" s="5"/>
      <c r="AA16" s="5"/>
      <c r="AB16" s="5"/>
    </row>
    <row r="17" spans="2:28" ht="18.75" customHeight="1" x14ac:dyDescent="0.15">
      <c r="B17" s="339" t="s">
        <v>159</v>
      </c>
      <c r="C17" s="340"/>
      <c r="D17" s="341"/>
      <c r="E17" s="188"/>
      <c r="F17" s="188"/>
      <c r="G17" s="188"/>
      <c r="H17" s="188"/>
      <c r="I17" s="188"/>
      <c r="J17" s="189"/>
      <c r="K17" s="188"/>
      <c r="L17" s="188"/>
      <c r="M17" s="188"/>
      <c r="N17" s="188"/>
      <c r="O17" s="188"/>
      <c r="P17" s="188"/>
      <c r="R17" s="24" t="s">
        <v>136</v>
      </c>
      <c r="S17" s="4"/>
      <c r="T17" s="4"/>
      <c r="U17" s="4"/>
      <c r="V17" s="4"/>
      <c r="W17" s="4"/>
      <c r="X17" s="5"/>
      <c r="Y17" s="5"/>
      <c r="Z17" s="5"/>
      <c r="AA17" s="5"/>
      <c r="AB17" s="5"/>
    </row>
    <row r="18" spans="2:28" ht="18.75" customHeight="1" x14ac:dyDescent="0.15">
      <c r="B18" s="342"/>
      <c r="C18" s="343"/>
      <c r="D18" s="344"/>
      <c r="E18" s="190"/>
      <c r="F18" s="190"/>
      <c r="G18" s="191"/>
      <c r="H18" s="192" t="s">
        <v>208</v>
      </c>
      <c r="I18" s="192"/>
      <c r="J18" s="190"/>
      <c r="K18" s="190"/>
      <c r="L18" s="190"/>
      <c r="M18" s="190"/>
      <c r="N18" s="192"/>
      <c r="O18" s="192"/>
      <c r="P18" s="192"/>
      <c r="R18" s="24" t="s">
        <v>135</v>
      </c>
      <c r="S18" s="4"/>
      <c r="T18" s="4"/>
      <c r="U18" s="4"/>
      <c r="V18" s="4"/>
      <c r="W18" s="4"/>
      <c r="X18" s="5"/>
      <c r="Y18" s="5"/>
      <c r="Z18" s="5"/>
      <c r="AA18" s="5"/>
      <c r="AB18" s="5"/>
    </row>
    <row r="19" spans="2:28" ht="18.75" customHeight="1" x14ac:dyDescent="0.15">
      <c r="B19" s="345"/>
      <c r="C19" s="346"/>
      <c r="D19" s="347"/>
      <c r="E19" s="193"/>
      <c r="F19" s="193"/>
      <c r="G19" s="194"/>
      <c r="H19" s="194"/>
      <c r="I19" s="194"/>
      <c r="J19" s="194"/>
      <c r="K19" s="193"/>
      <c r="L19" s="193"/>
      <c r="M19" s="193"/>
      <c r="N19" s="193"/>
      <c r="O19" s="193"/>
      <c r="P19" s="193"/>
      <c r="R19" s="4"/>
      <c r="T19" s="4"/>
      <c r="U19" s="4"/>
      <c r="V19" s="4"/>
      <c r="W19" s="4"/>
      <c r="X19" s="5"/>
      <c r="Y19" s="5"/>
      <c r="Z19" s="5"/>
      <c r="AA19" s="5"/>
      <c r="AB19" s="5"/>
    </row>
    <row r="20" spans="2:28" ht="18.75" customHeight="1" x14ac:dyDescent="0.15">
      <c r="B20" s="339" t="s">
        <v>160</v>
      </c>
      <c r="C20" s="340"/>
      <c r="D20" s="341"/>
      <c r="E20" s="189"/>
      <c r="F20" s="189"/>
      <c r="G20" s="189"/>
      <c r="H20" s="189"/>
      <c r="I20" s="189"/>
      <c r="J20" s="189"/>
      <c r="K20" s="189"/>
      <c r="L20" s="189"/>
      <c r="M20" s="189"/>
      <c r="N20" s="189"/>
      <c r="O20" s="189"/>
      <c r="P20" s="189"/>
      <c r="Q20" s="49"/>
      <c r="R20" s="28"/>
      <c r="S20" s="114" t="s">
        <v>80</v>
      </c>
      <c r="T20" s="22"/>
      <c r="U20" s="22"/>
      <c r="V20" s="22"/>
      <c r="W20" s="28"/>
      <c r="X20" s="5"/>
      <c r="Y20" s="5"/>
      <c r="Z20" s="5"/>
      <c r="AA20" s="5"/>
      <c r="AB20" s="5"/>
    </row>
    <row r="21" spans="2:28" ht="18.75" customHeight="1" x14ac:dyDescent="0.15">
      <c r="B21" s="342"/>
      <c r="C21" s="343"/>
      <c r="D21" s="344"/>
      <c r="E21" s="192"/>
      <c r="F21" s="192"/>
      <c r="G21" s="192"/>
      <c r="H21" s="191" t="s">
        <v>209</v>
      </c>
      <c r="I21" s="191"/>
      <c r="J21" s="191"/>
      <c r="K21" s="190" t="s">
        <v>210</v>
      </c>
      <c r="L21" s="190"/>
      <c r="M21" s="190"/>
      <c r="N21" s="192"/>
      <c r="O21" s="192"/>
      <c r="P21" s="192"/>
      <c r="S21" s="1" t="s">
        <v>179</v>
      </c>
      <c r="U21" s="109"/>
      <c r="V21" s="90"/>
      <c r="W21" s="109"/>
    </row>
    <row r="22" spans="2:28" ht="18.75" customHeight="1" x14ac:dyDescent="0.15">
      <c r="B22" s="342"/>
      <c r="C22" s="343"/>
      <c r="D22" s="344"/>
      <c r="E22" s="192"/>
      <c r="F22" s="192"/>
      <c r="G22" s="192"/>
      <c r="H22" s="191"/>
      <c r="I22" s="191"/>
      <c r="J22" s="191"/>
      <c r="K22" s="190"/>
      <c r="L22" s="190"/>
      <c r="M22" s="190"/>
      <c r="N22" s="192"/>
      <c r="O22" s="192"/>
      <c r="P22" s="192"/>
      <c r="U22" s="109"/>
      <c r="V22" s="90"/>
      <c r="W22" s="109"/>
    </row>
    <row r="23" spans="2:28" ht="18.75" customHeight="1" x14ac:dyDescent="0.15">
      <c r="B23" s="342"/>
      <c r="C23" s="343"/>
      <c r="D23" s="344"/>
      <c r="E23" s="192"/>
      <c r="F23" s="192"/>
      <c r="G23" s="192"/>
      <c r="H23" s="191" t="s">
        <v>217</v>
      </c>
      <c r="I23" s="191"/>
      <c r="J23" s="191"/>
      <c r="K23" s="190" t="s">
        <v>216</v>
      </c>
      <c r="L23" s="190"/>
      <c r="M23" s="190"/>
      <c r="N23" s="192"/>
      <c r="O23" s="192"/>
      <c r="P23" s="192"/>
      <c r="S23" s="1" t="s">
        <v>180</v>
      </c>
      <c r="U23" s="109"/>
      <c r="V23" s="115"/>
      <c r="W23" s="109"/>
    </row>
    <row r="24" spans="2:28" ht="18.75" customHeight="1" x14ac:dyDescent="0.15">
      <c r="B24" s="242"/>
      <c r="C24" s="362" t="s">
        <v>166</v>
      </c>
      <c r="D24" s="363"/>
      <c r="E24" s="192"/>
      <c r="F24" s="192"/>
      <c r="G24" s="192"/>
      <c r="H24" s="192"/>
      <c r="I24" s="192"/>
      <c r="J24" s="192"/>
      <c r="K24" s="192"/>
      <c r="L24" s="192"/>
      <c r="M24" s="192"/>
      <c r="N24" s="192"/>
      <c r="O24" s="192"/>
      <c r="P24" s="192"/>
      <c r="S24" s="1" t="s">
        <v>181</v>
      </c>
      <c r="U24" s="109"/>
      <c r="W24" s="110"/>
    </row>
    <row r="25" spans="2:28" ht="18.75" customHeight="1" x14ac:dyDescent="0.15">
      <c r="B25" s="242"/>
      <c r="C25" s="364"/>
      <c r="D25" s="347"/>
      <c r="E25" s="195"/>
      <c r="F25" s="195"/>
      <c r="G25" s="196"/>
      <c r="H25" s="196"/>
      <c r="I25" s="196"/>
      <c r="J25" s="196"/>
      <c r="K25" s="196" t="s">
        <v>218</v>
      </c>
      <c r="L25" s="196"/>
      <c r="M25" s="196"/>
      <c r="N25" s="195"/>
      <c r="O25" s="195"/>
      <c r="P25" s="195"/>
      <c r="S25" s="90" t="s">
        <v>81</v>
      </c>
      <c r="U25" s="110"/>
      <c r="W25" s="110"/>
    </row>
    <row r="26" spans="2:28" ht="18.75" customHeight="1" x14ac:dyDescent="0.15">
      <c r="B26" s="339" t="s">
        <v>161</v>
      </c>
      <c r="C26" s="340"/>
      <c r="D26" s="341"/>
      <c r="E26" s="197"/>
      <c r="F26" s="197"/>
      <c r="G26" s="197"/>
      <c r="H26" s="197"/>
      <c r="I26" s="197"/>
      <c r="J26" s="197"/>
      <c r="K26" s="197"/>
      <c r="L26" s="197"/>
      <c r="M26" s="197"/>
      <c r="N26" s="197"/>
      <c r="O26" s="197"/>
      <c r="P26" s="197"/>
      <c r="S26" s="110" t="s">
        <v>182</v>
      </c>
      <c r="U26" s="110"/>
      <c r="W26" s="110"/>
    </row>
    <row r="27" spans="2:28" ht="18.75" customHeight="1" x14ac:dyDescent="0.15">
      <c r="B27" s="342"/>
      <c r="C27" s="343"/>
      <c r="D27" s="344"/>
      <c r="E27" s="197"/>
      <c r="F27" s="197"/>
      <c r="G27" s="197"/>
      <c r="H27" s="197"/>
      <c r="I27" s="197"/>
      <c r="J27" s="197" t="s">
        <v>212</v>
      </c>
      <c r="K27" s="197"/>
      <c r="L27" s="197"/>
      <c r="M27" s="197"/>
      <c r="N27" s="197"/>
      <c r="O27" s="197"/>
      <c r="P27" s="197"/>
      <c r="S27" s="1" t="s">
        <v>183</v>
      </c>
      <c r="U27" s="110"/>
      <c r="W27" s="110"/>
    </row>
    <row r="28" spans="2:28" ht="18.75" customHeight="1" x14ac:dyDescent="0.15">
      <c r="B28" s="342"/>
      <c r="C28" s="343"/>
      <c r="D28" s="344"/>
      <c r="E28" s="197"/>
      <c r="F28" s="197"/>
      <c r="G28" s="197"/>
      <c r="H28" s="197"/>
      <c r="I28" s="197"/>
      <c r="J28" s="197"/>
      <c r="K28" s="197"/>
      <c r="L28" s="197"/>
      <c r="M28" s="197"/>
      <c r="N28" s="197"/>
      <c r="O28" s="197"/>
      <c r="P28" s="197"/>
      <c r="S28" s="110" t="s">
        <v>45</v>
      </c>
      <c r="U28" s="110"/>
      <c r="V28" s="1" t="s">
        <v>215</v>
      </c>
      <c r="W28" s="110"/>
    </row>
    <row r="29" spans="2:28" ht="18.75" customHeight="1" x14ac:dyDescent="0.15">
      <c r="B29" s="242"/>
      <c r="C29" s="362" t="s">
        <v>166</v>
      </c>
      <c r="D29" s="363"/>
      <c r="E29" s="192"/>
      <c r="F29" s="192"/>
      <c r="G29" s="192"/>
      <c r="H29" s="192"/>
      <c r="I29" s="192"/>
      <c r="J29" s="192"/>
      <c r="K29" s="190"/>
      <c r="L29" s="190"/>
      <c r="M29" s="190"/>
      <c r="N29" s="192"/>
      <c r="O29" s="192"/>
      <c r="P29" s="192"/>
      <c r="S29" s="1" t="s">
        <v>184</v>
      </c>
      <c r="U29" s="110"/>
      <c r="W29" s="110"/>
    </row>
    <row r="30" spans="2:28" ht="18.75" customHeight="1" x14ac:dyDescent="0.15">
      <c r="B30" s="242"/>
      <c r="C30" s="364"/>
      <c r="D30" s="347"/>
      <c r="E30" s="193"/>
      <c r="F30" s="193"/>
      <c r="G30" s="193"/>
      <c r="H30" s="193"/>
      <c r="I30" s="193"/>
      <c r="J30" s="193"/>
      <c r="K30" s="193" t="s">
        <v>214</v>
      </c>
      <c r="L30" s="193"/>
      <c r="M30" s="193"/>
      <c r="N30" s="193"/>
      <c r="O30" s="193"/>
      <c r="P30" s="193"/>
      <c r="S30" s="110" t="s">
        <v>185</v>
      </c>
      <c r="U30" s="110"/>
      <c r="V30" s="1" t="s">
        <v>213</v>
      </c>
      <c r="W30" s="110"/>
    </row>
    <row r="31" spans="2:28" ht="18.75" customHeight="1" x14ac:dyDescent="0.15">
      <c r="B31" s="339" t="s">
        <v>162</v>
      </c>
      <c r="C31" s="340"/>
      <c r="D31" s="341"/>
      <c r="E31" s="189"/>
      <c r="F31" s="189"/>
      <c r="G31" s="189"/>
      <c r="H31" s="189"/>
      <c r="I31" s="189"/>
      <c r="J31" s="189"/>
      <c r="K31" s="189"/>
      <c r="L31" s="189"/>
      <c r="M31" s="189"/>
      <c r="N31" s="189"/>
      <c r="O31" s="189"/>
      <c r="P31" s="189"/>
      <c r="S31" s="110" t="s">
        <v>195</v>
      </c>
      <c r="U31" s="110"/>
      <c r="W31" s="110"/>
    </row>
    <row r="32" spans="2:28" ht="18.75" customHeight="1" x14ac:dyDescent="0.15">
      <c r="B32" s="342"/>
      <c r="C32" s="343"/>
      <c r="D32" s="344"/>
      <c r="E32" s="192"/>
      <c r="F32" s="192"/>
      <c r="G32" s="192"/>
      <c r="H32" s="192"/>
      <c r="I32" s="192"/>
      <c r="J32" s="192"/>
      <c r="K32" s="192"/>
      <c r="L32" s="197" t="s">
        <v>211</v>
      </c>
      <c r="M32" s="190"/>
      <c r="N32" s="190"/>
      <c r="O32" s="192"/>
      <c r="P32" s="192"/>
      <c r="S32" s="1" t="s">
        <v>186</v>
      </c>
      <c r="U32" s="110"/>
      <c r="V32" s="110"/>
      <c r="W32" s="111"/>
    </row>
    <row r="33" spans="2:25" ht="18.75" customHeight="1" x14ac:dyDescent="0.15">
      <c r="B33" s="345"/>
      <c r="C33" s="346"/>
      <c r="D33" s="347"/>
      <c r="E33" s="195"/>
      <c r="F33" s="195"/>
      <c r="G33" s="195"/>
      <c r="H33" s="195"/>
      <c r="I33" s="195"/>
      <c r="J33" s="195"/>
      <c r="K33" s="195"/>
      <c r="L33" s="195"/>
      <c r="M33" s="195"/>
      <c r="N33" s="195"/>
      <c r="O33" s="195"/>
      <c r="P33" s="195"/>
      <c r="S33" s="110" t="s">
        <v>82</v>
      </c>
      <c r="U33" s="110"/>
      <c r="W33" s="111"/>
    </row>
    <row r="34" spans="2:25" ht="18.75" customHeight="1" x14ac:dyDescent="0.15">
      <c r="B34" s="339" t="s">
        <v>163</v>
      </c>
      <c r="C34" s="340"/>
      <c r="D34" s="341"/>
      <c r="E34" s="197"/>
      <c r="F34" s="197"/>
      <c r="G34" s="197"/>
      <c r="H34" s="197"/>
      <c r="I34" s="197"/>
      <c r="J34" s="197"/>
      <c r="K34" s="197"/>
      <c r="L34" s="197"/>
      <c r="M34" s="197"/>
      <c r="N34" s="197"/>
      <c r="O34" s="197"/>
      <c r="P34" s="197"/>
      <c r="S34" s="110" t="s">
        <v>71</v>
      </c>
      <c r="U34" s="109"/>
      <c r="W34" s="109"/>
    </row>
    <row r="35" spans="2:25" ht="18.75" customHeight="1" x14ac:dyDescent="0.15">
      <c r="B35" s="342"/>
      <c r="C35" s="343"/>
      <c r="D35" s="344"/>
      <c r="E35" s="192"/>
      <c r="F35" s="192"/>
      <c r="G35" s="192"/>
      <c r="H35" s="192"/>
      <c r="I35" s="190"/>
      <c r="J35" s="190"/>
      <c r="K35" s="190" t="s">
        <v>219</v>
      </c>
      <c r="L35" s="190"/>
      <c r="M35" s="190"/>
      <c r="N35" s="190"/>
      <c r="O35" s="192"/>
      <c r="P35" s="192"/>
      <c r="S35" s="110" t="s">
        <v>188</v>
      </c>
      <c r="U35" s="109"/>
      <c r="W35" s="110"/>
    </row>
    <row r="36" spans="2:25" ht="18.75" customHeight="1" x14ac:dyDescent="0.15">
      <c r="B36" s="345"/>
      <c r="C36" s="346"/>
      <c r="D36" s="347"/>
      <c r="E36" s="193"/>
      <c r="F36" s="193"/>
      <c r="G36" s="193"/>
      <c r="H36" s="193"/>
      <c r="I36" s="193"/>
      <c r="J36" s="193"/>
      <c r="K36" s="193"/>
      <c r="L36" s="193"/>
      <c r="M36" s="193"/>
      <c r="N36" s="193"/>
      <c r="O36" s="193"/>
      <c r="P36" s="193"/>
      <c r="S36" s="1" t="s">
        <v>187</v>
      </c>
      <c r="U36" s="109"/>
      <c r="V36" s="110"/>
      <c r="W36" s="110"/>
    </row>
    <row r="37" spans="2:25" ht="18.75" customHeight="1" x14ac:dyDescent="0.15">
      <c r="B37" s="348" t="s">
        <v>165</v>
      </c>
      <c r="C37" s="349"/>
      <c r="D37" s="350"/>
      <c r="E37" s="189"/>
      <c r="F37" s="189"/>
      <c r="G37" s="189"/>
      <c r="H37" s="198"/>
      <c r="I37" s="189"/>
      <c r="J37" s="189"/>
      <c r="K37" s="189"/>
      <c r="L37" s="189"/>
      <c r="M37" s="189"/>
      <c r="N37" s="189"/>
      <c r="O37" s="189"/>
      <c r="P37" s="189"/>
      <c r="S37" s="110" t="s">
        <v>189</v>
      </c>
      <c r="V37" s="110"/>
      <c r="W37" s="109"/>
    </row>
    <row r="38" spans="2:25" ht="18.75" customHeight="1" x14ac:dyDescent="0.15">
      <c r="B38" s="351"/>
      <c r="C38" s="352"/>
      <c r="D38" s="353"/>
      <c r="E38" s="190"/>
      <c r="F38" s="190"/>
      <c r="G38" s="190"/>
      <c r="H38" s="191" t="s">
        <v>222</v>
      </c>
      <c r="I38" s="190"/>
      <c r="J38" s="190" t="s">
        <v>220</v>
      </c>
      <c r="K38" s="190"/>
      <c r="L38" s="190"/>
      <c r="M38" s="190"/>
      <c r="N38" s="190"/>
      <c r="O38" s="190"/>
      <c r="P38" s="190"/>
      <c r="S38" s="110" t="s">
        <v>72</v>
      </c>
      <c r="U38" s="109"/>
      <c r="V38" s="90"/>
      <c r="W38" s="109"/>
    </row>
    <row r="39" spans="2:25" ht="18.75" customHeight="1" x14ac:dyDescent="0.15">
      <c r="B39" s="354"/>
      <c r="C39" s="355"/>
      <c r="D39" s="356"/>
      <c r="E39" s="196"/>
      <c r="F39" s="200"/>
      <c r="G39" s="195"/>
      <c r="H39" s="195"/>
      <c r="I39" s="195"/>
      <c r="J39" s="201"/>
      <c r="K39" s="201" t="s">
        <v>221</v>
      </c>
      <c r="L39" s="195"/>
      <c r="M39" s="195"/>
      <c r="N39" s="195"/>
      <c r="O39" s="195"/>
      <c r="P39" s="195"/>
      <c r="S39" s="90" t="s">
        <v>83</v>
      </c>
      <c r="T39" s="112"/>
      <c r="U39" s="110"/>
      <c r="V39" s="109"/>
    </row>
    <row r="40" spans="2:25" ht="18.75" customHeight="1" x14ac:dyDescent="0.15">
      <c r="B40" s="348" t="s">
        <v>164</v>
      </c>
      <c r="C40" s="349"/>
      <c r="D40" s="350"/>
      <c r="E40" s="197"/>
      <c r="F40" s="197"/>
      <c r="G40" s="197"/>
      <c r="H40" s="197"/>
      <c r="I40" s="197"/>
      <c r="J40" s="197"/>
      <c r="K40" s="197"/>
      <c r="L40" s="197"/>
      <c r="M40" s="197"/>
      <c r="N40" s="197"/>
      <c r="O40" s="197"/>
      <c r="P40" s="197"/>
      <c r="S40" s="110" t="s">
        <v>192</v>
      </c>
      <c r="T40" s="109"/>
      <c r="U40" s="109"/>
      <c r="V40" s="109"/>
    </row>
    <row r="41" spans="2:25" ht="18.75" customHeight="1" x14ac:dyDescent="0.15">
      <c r="B41" s="351"/>
      <c r="C41" s="352"/>
      <c r="D41" s="353"/>
      <c r="E41" s="192"/>
      <c r="F41" s="192"/>
      <c r="G41" s="190"/>
      <c r="H41" s="190" t="s">
        <v>223</v>
      </c>
      <c r="I41" s="190"/>
      <c r="J41" s="190"/>
      <c r="K41" s="190"/>
      <c r="L41" s="190"/>
      <c r="M41" s="190"/>
      <c r="N41" s="190"/>
      <c r="O41" s="192"/>
      <c r="P41" s="192"/>
      <c r="S41" s="90" t="s">
        <v>191</v>
      </c>
      <c r="T41" s="109"/>
      <c r="U41" s="109"/>
      <c r="V41" s="109"/>
    </row>
    <row r="42" spans="2:25" ht="18.75" customHeight="1" x14ac:dyDescent="0.15">
      <c r="B42" s="354"/>
      <c r="C42" s="355"/>
      <c r="D42" s="356"/>
      <c r="E42" s="195"/>
      <c r="F42" s="195"/>
      <c r="G42" s="195"/>
      <c r="H42" s="195"/>
      <c r="I42" s="195"/>
      <c r="J42" s="195"/>
      <c r="K42" s="195"/>
      <c r="L42" s="195"/>
      <c r="M42" s="195"/>
      <c r="N42" s="195"/>
      <c r="O42" s="195"/>
      <c r="P42" s="195"/>
      <c r="S42" s="90" t="s">
        <v>190</v>
      </c>
      <c r="T42" s="112"/>
      <c r="U42" s="112"/>
      <c r="V42" s="112"/>
    </row>
    <row r="43" spans="2:25" x14ac:dyDescent="0.15">
      <c r="B43" s="3"/>
      <c r="C43" s="3"/>
      <c r="D43" s="3"/>
      <c r="E43" s="3"/>
      <c r="F43" s="3"/>
      <c r="G43" s="3"/>
      <c r="H43" s="3"/>
      <c r="I43" s="3"/>
      <c r="J43" s="3"/>
      <c r="K43" s="3"/>
      <c r="L43" s="3"/>
      <c r="M43" s="3"/>
      <c r="N43" s="3"/>
      <c r="O43" s="3"/>
      <c r="P43" s="3"/>
    </row>
    <row r="44" spans="2:25" ht="22.5" customHeight="1" x14ac:dyDescent="0.15">
      <c r="B44" s="357" t="s">
        <v>21</v>
      </c>
      <c r="C44" s="358"/>
      <c r="D44" s="358"/>
      <c r="E44" s="358"/>
      <c r="F44" s="358"/>
      <c r="G44" s="358"/>
      <c r="H44" s="358"/>
      <c r="I44" s="358"/>
      <c r="J44" s="358"/>
      <c r="K44" s="358"/>
      <c r="L44" s="358"/>
      <c r="M44" s="358"/>
      <c r="N44" s="358"/>
      <c r="O44" s="358"/>
      <c r="P44" s="358"/>
      <c r="S44" s="114" t="s">
        <v>80</v>
      </c>
      <c r="V44" s="116" t="s">
        <v>85</v>
      </c>
      <c r="W44" s="10"/>
    </row>
    <row r="45" spans="2:25" s="10" customFormat="1" ht="25.5" customHeight="1" x14ac:dyDescent="0.15">
      <c r="B45" s="69"/>
      <c r="C45" s="359" t="s">
        <v>14</v>
      </c>
      <c r="D45" s="360"/>
      <c r="E45" s="361"/>
      <c r="F45" s="359" t="s">
        <v>15</v>
      </c>
      <c r="G45" s="360"/>
      <c r="H45" s="360"/>
      <c r="I45" s="360"/>
      <c r="J45" s="360"/>
      <c r="K45" s="360"/>
      <c r="L45" s="360"/>
      <c r="M45" s="360"/>
      <c r="N45" s="361"/>
      <c r="O45" s="359" t="s">
        <v>16</v>
      </c>
      <c r="P45" s="361"/>
      <c r="S45" s="116" t="s">
        <v>84</v>
      </c>
      <c r="V45" s="119" t="s">
        <v>86</v>
      </c>
      <c r="W45" s="118"/>
    </row>
    <row r="46" spans="2:25" s="10" customFormat="1" ht="36" customHeight="1" x14ac:dyDescent="0.15">
      <c r="B46" s="70"/>
      <c r="C46" s="422" t="s">
        <v>73</v>
      </c>
      <c r="D46" s="423"/>
      <c r="E46" s="423"/>
      <c r="F46" s="422" t="s">
        <v>67</v>
      </c>
      <c r="G46" s="423"/>
      <c r="H46" s="423"/>
      <c r="I46" s="423"/>
      <c r="J46" s="423"/>
      <c r="K46" s="423"/>
      <c r="L46" s="423"/>
      <c r="M46" s="423"/>
      <c r="N46" s="423"/>
      <c r="O46" s="220">
        <v>7</v>
      </c>
      <c r="P46" s="64" t="s">
        <v>17</v>
      </c>
      <c r="S46" s="117" t="s">
        <v>193</v>
      </c>
      <c r="T46" s="118"/>
      <c r="U46" s="118"/>
      <c r="V46" s="121" t="s">
        <v>87</v>
      </c>
      <c r="W46" s="120"/>
      <c r="X46" s="118"/>
      <c r="Y46" s="118"/>
    </row>
    <row r="47" spans="2:25" s="10" customFormat="1" ht="36" customHeight="1" x14ac:dyDescent="0.15">
      <c r="B47" s="70"/>
      <c r="C47" s="422" t="s">
        <v>74</v>
      </c>
      <c r="D47" s="423"/>
      <c r="E47" s="423"/>
      <c r="F47" s="422" t="s">
        <v>66</v>
      </c>
      <c r="G47" s="423"/>
      <c r="H47" s="423"/>
      <c r="I47" s="423"/>
      <c r="J47" s="423"/>
      <c r="K47" s="423"/>
      <c r="L47" s="423"/>
      <c r="M47" s="423"/>
      <c r="N47" s="423"/>
      <c r="O47" s="220">
        <v>10</v>
      </c>
      <c r="P47" s="64" t="s">
        <v>17</v>
      </c>
      <c r="S47" s="117" t="s">
        <v>194</v>
      </c>
      <c r="T47" s="120"/>
      <c r="U47" s="120"/>
      <c r="V47" s="121" t="s">
        <v>88</v>
      </c>
      <c r="W47" s="15"/>
      <c r="X47" s="120"/>
      <c r="Y47" s="118"/>
    </row>
    <row r="48" spans="2:25" s="11" customFormat="1" ht="21.75" customHeight="1" x14ac:dyDescent="0.15">
      <c r="C48" s="244" t="s">
        <v>177</v>
      </c>
      <c r="D48" s="186"/>
      <c r="E48" s="186"/>
      <c r="F48" s="186"/>
      <c r="G48" s="186"/>
      <c r="H48" s="186"/>
      <c r="I48" s="186"/>
      <c r="J48" s="186"/>
      <c r="K48" s="186"/>
      <c r="L48" s="186"/>
      <c r="M48" s="186"/>
      <c r="N48" s="186"/>
      <c r="O48" s="186"/>
      <c r="P48" s="186"/>
      <c r="S48" s="15"/>
      <c r="T48" s="15"/>
      <c r="U48" s="15"/>
      <c r="V48" s="121" t="s">
        <v>89</v>
      </c>
      <c r="W48" s="15"/>
      <c r="X48" s="15"/>
      <c r="Y48" s="120"/>
    </row>
    <row r="49" spans="2:27" ht="23.25" customHeight="1" x14ac:dyDescent="0.15">
      <c r="B49" s="54"/>
      <c r="C49" s="54"/>
      <c r="D49" s="54"/>
      <c r="E49" s="54"/>
      <c r="F49" s="54"/>
      <c r="G49" s="54"/>
      <c r="H49" s="54"/>
      <c r="I49" s="54"/>
      <c r="J49" s="54"/>
      <c r="K49" s="54"/>
      <c r="L49" s="54"/>
      <c r="M49" s="54"/>
      <c r="N49" s="54"/>
      <c r="O49" s="54"/>
      <c r="P49" s="54"/>
      <c r="U49" s="15"/>
      <c r="X49" s="15"/>
      <c r="Y49" s="15"/>
    </row>
    <row r="50" spans="2:27" ht="22.5" customHeight="1" x14ac:dyDescent="0.15">
      <c r="B50" s="357" t="s">
        <v>26</v>
      </c>
      <c r="C50" s="357"/>
      <c r="D50" s="357"/>
      <c r="E50" s="357"/>
      <c r="F50" s="357"/>
      <c r="G50" s="357"/>
      <c r="H50" s="357"/>
      <c r="I50" s="357"/>
      <c r="J50" s="357"/>
      <c r="K50" s="357"/>
      <c r="L50" s="357"/>
      <c r="M50" s="357"/>
      <c r="N50" s="357"/>
      <c r="O50" s="357"/>
      <c r="P50" s="357"/>
      <c r="Y50" s="15"/>
    </row>
    <row r="51" spans="2:27" s="50" customFormat="1" ht="26.25" customHeight="1" x14ac:dyDescent="0.15">
      <c r="B51" s="55"/>
      <c r="C51" s="91" t="s">
        <v>113</v>
      </c>
      <c r="D51" s="93"/>
      <c r="E51" s="93"/>
      <c r="F51" s="93"/>
      <c r="G51" s="93"/>
      <c r="H51" s="93"/>
      <c r="I51" s="93"/>
      <c r="J51" s="93"/>
      <c r="K51" s="93"/>
      <c r="L51" s="93"/>
      <c r="M51" s="93"/>
      <c r="N51" s="93"/>
      <c r="O51" s="93"/>
      <c r="P51" s="94"/>
      <c r="Q51" s="38"/>
    </row>
    <row r="52" spans="2:27" s="50" customFormat="1" ht="75" customHeight="1" x14ac:dyDescent="0.15">
      <c r="B52" s="55"/>
      <c r="C52" s="427" t="s">
        <v>65</v>
      </c>
      <c r="D52" s="428"/>
      <c r="E52" s="428"/>
      <c r="F52" s="428"/>
      <c r="G52" s="428"/>
      <c r="H52" s="428"/>
      <c r="I52" s="428"/>
      <c r="J52" s="428"/>
      <c r="K52" s="428"/>
      <c r="L52" s="428"/>
      <c r="M52" s="428"/>
      <c r="N52" s="428"/>
      <c r="O52" s="428"/>
      <c r="P52" s="429"/>
      <c r="R52" s="365" t="s">
        <v>138</v>
      </c>
      <c r="S52" s="365"/>
      <c r="T52" s="365"/>
      <c r="U52" s="365"/>
      <c r="V52" s="365"/>
      <c r="W52" s="365"/>
      <c r="X52" s="365"/>
      <c r="Y52" s="365"/>
      <c r="Z52" s="365"/>
      <c r="AA52" s="365"/>
    </row>
    <row r="53" spans="2:27" s="50" customFormat="1" ht="23.25" customHeight="1" x14ac:dyDescent="0.15">
      <c r="B53" s="55"/>
      <c r="C53" s="92" t="s">
        <v>114</v>
      </c>
      <c r="D53" s="62"/>
      <c r="E53" s="62"/>
      <c r="F53" s="62"/>
      <c r="G53" s="62"/>
      <c r="H53" s="62"/>
      <c r="I53" s="62"/>
      <c r="J53" s="62"/>
      <c r="K53" s="62"/>
      <c r="L53" s="62"/>
      <c r="M53" s="62"/>
      <c r="N53" s="62"/>
      <c r="O53" s="62"/>
      <c r="P53" s="63"/>
      <c r="Q53" s="38"/>
      <c r="R53" s="228" t="s">
        <v>70</v>
      </c>
    </row>
    <row r="54" spans="2:27" s="50" customFormat="1" ht="44.25" customHeight="1" x14ac:dyDescent="0.15">
      <c r="B54" s="55"/>
      <c r="C54" s="424" t="s">
        <v>139</v>
      </c>
      <c r="D54" s="425"/>
      <c r="E54" s="425"/>
      <c r="F54" s="425"/>
      <c r="G54" s="425"/>
      <c r="H54" s="425"/>
      <c r="I54" s="425"/>
      <c r="J54" s="425"/>
      <c r="K54" s="425"/>
      <c r="L54" s="425"/>
      <c r="M54" s="425"/>
      <c r="N54" s="425"/>
      <c r="O54" s="425"/>
      <c r="P54" s="426"/>
      <c r="Q54" s="38"/>
      <c r="R54" s="228" t="s">
        <v>140</v>
      </c>
      <c r="V54" s="122"/>
    </row>
    <row r="55" spans="2:27" s="8" customFormat="1" ht="23.25" customHeight="1" x14ac:dyDescent="0.15">
      <c r="B55" s="51"/>
      <c r="C55" s="398" t="s">
        <v>69</v>
      </c>
      <c r="D55" s="399"/>
      <c r="E55" s="399"/>
      <c r="F55" s="399"/>
      <c r="G55" s="399"/>
      <c r="H55" s="399"/>
      <c r="I55" s="399"/>
      <c r="J55" s="399"/>
      <c r="K55" s="399"/>
      <c r="L55" s="399"/>
      <c r="M55" s="399"/>
      <c r="N55" s="399"/>
      <c r="O55" s="399"/>
      <c r="P55" s="399"/>
      <c r="T55" s="114" t="s">
        <v>115</v>
      </c>
      <c r="U55" s="50"/>
      <c r="V55" s="124"/>
    </row>
    <row r="56" spans="2:27" s="8" customFormat="1" ht="20.25" customHeight="1" x14ac:dyDescent="0.15">
      <c r="B56" s="51"/>
      <c r="C56" s="400"/>
      <c r="D56" s="401"/>
      <c r="E56" s="401"/>
      <c r="F56" s="401"/>
      <c r="G56" s="401"/>
      <c r="H56" s="401"/>
      <c r="I56" s="401"/>
      <c r="J56" s="401"/>
      <c r="K56" s="401"/>
      <c r="L56" s="401"/>
      <c r="M56" s="401"/>
      <c r="N56" s="401"/>
      <c r="O56" s="401"/>
      <c r="P56" s="401"/>
      <c r="T56" s="121" t="s">
        <v>90</v>
      </c>
      <c r="U56" s="122"/>
      <c r="V56" s="124"/>
    </row>
    <row r="57" spans="2:27" s="8" customFormat="1" ht="20.25" customHeight="1" x14ac:dyDescent="0.15">
      <c r="B57" s="357" t="s">
        <v>167</v>
      </c>
      <c r="C57" s="357"/>
      <c r="D57" s="357"/>
      <c r="E57" s="357"/>
      <c r="F57" s="357"/>
      <c r="G57" s="357"/>
      <c r="H57" s="357"/>
      <c r="I57" s="357"/>
      <c r="J57" s="357"/>
      <c r="K57" s="357"/>
      <c r="L57" s="357"/>
      <c r="M57" s="357"/>
      <c r="N57" s="357"/>
      <c r="O57" s="357"/>
      <c r="P57" s="357"/>
      <c r="T57" s="123" t="s">
        <v>91</v>
      </c>
      <c r="U57" s="122"/>
      <c r="V57" s="15"/>
    </row>
    <row r="58" spans="2:27" s="8" customFormat="1" ht="20.25" customHeight="1" x14ac:dyDescent="0.15">
      <c r="B58" s="55"/>
      <c r="C58" s="91" t="s">
        <v>168</v>
      </c>
      <c r="D58" s="93"/>
      <c r="E58" s="93"/>
      <c r="F58" s="93"/>
      <c r="G58" s="93"/>
      <c r="H58" s="93"/>
      <c r="I58" s="93"/>
      <c r="J58" s="93"/>
      <c r="K58" s="93"/>
      <c r="L58" s="93"/>
      <c r="M58" s="93"/>
      <c r="N58" s="93"/>
      <c r="O58" s="93"/>
      <c r="P58" s="94"/>
      <c r="T58" s="123" t="s">
        <v>92</v>
      </c>
      <c r="U58" s="124"/>
      <c r="V58" s="15"/>
    </row>
    <row r="59" spans="2:27" s="8" customFormat="1" ht="21.75" customHeight="1" x14ac:dyDescent="0.15">
      <c r="B59" s="55"/>
      <c r="C59" s="403"/>
      <c r="D59" s="404"/>
      <c r="E59" s="404"/>
      <c r="F59" s="404"/>
      <c r="G59" s="404"/>
      <c r="H59" s="404"/>
      <c r="I59" s="404"/>
      <c r="J59" s="404"/>
      <c r="K59" s="404"/>
      <c r="L59" s="404"/>
      <c r="M59" s="404"/>
      <c r="N59" s="404"/>
      <c r="O59" s="404"/>
      <c r="P59" s="405"/>
      <c r="T59" s="125" t="s">
        <v>93</v>
      </c>
      <c r="U59" s="124"/>
      <c r="V59" s="126"/>
    </row>
    <row r="60" spans="2:27" s="8" customFormat="1" ht="21.75" customHeight="1" x14ac:dyDescent="0.15">
      <c r="B60" s="55"/>
      <c r="C60" s="406"/>
      <c r="D60" s="407"/>
      <c r="E60" s="407"/>
      <c r="F60" s="407"/>
      <c r="G60" s="407"/>
      <c r="H60" s="407"/>
      <c r="I60" s="407"/>
      <c r="J60" s="407"/>
      <c r="K60" s="407"/>
      <c r="L60" s="407"/>
      <c r="M60" s="407"/>
      <c r="N60" s="407"/>
      <c r="O60" s="407"/>
      <c r="P60" s="408"/>
      <c r="T60" s="125"/>
      <c r="U60" s="124"/>
      <c r="V60" s="126"/>
    </row>
    <row r="61" spans="2:27" s="8" customFormat="1" ht="21.75" customHeight="1" x14ac:dyDescent="0.15">
      <c r="B61" s="55"/>
      <c r="C61" s="409"/>
      <c r="D61" s="410"/>
      <c r="E61" s="410"/>
      <c r="F61" s="410"/>
      <c r="G61" s="410"/>
      <c r="H61" s="410"/>
      <c r="I61" s="410"/>
      <c r="J61" s="410"/>
      <c r="K61" s="410"/>
      <c r="L61" s="410"/>
      <c r="M61" s="410"/>
      <c r="N61" s="410"/>
      <c r="O61" s="410"/>
      <c r="P61" s="411"/>
      <c r="T61" s="125"/>
      <c r="U61" s="124"/>
      <c r="V61" s="126"/>
    </row>
    <row r="62" spans="2:27" s="8" customFormat="1" ht="20.25" customHeight="1" x14ac:dyDescent="0.15">
      <c r="B62" s="51"/>
      <c r="C62" s="398" t="s">
        <v>169</v>
      </c>
      <c r="D62" s="399"/>
      <c r="E62" s="399"/>
      <c r="F62" s="399"/>
      <c r="G62" s="399"/>
      <c r="H62" s="399"/>
      <c r="I62" s="399"/>
      <c r="J62" s="399"/>
      <c r="K62" s="399"/>
      <c r="L62" s="399"/>
      <c r="M62" s="399"/>
      <c r="N62" s="399"/>
      <c r="O62" s="399"/>
      <c r="P62" s="399"/>
      <c r="T62" s="125"/>
      <c r="U62" s="124"/>
      <c r="V62" s="126"/>
    </row>
    <row r="63" spans="2:27" s="8" customFormat="1" ht="20.25" customHeight="1" x14ac:dyDescent="0.15">
      <c r="B63" s="51"/>
      <c r="C63" s="231"/>
      <c r="D63" s="232"/>
      <c r="E63" s="232"/>
      <c r="F63" s="232"/>
      <c r="G63" s="232"/>
      <c r="H63" s="232"/>
      <c r="I63" s="232"/>
      <c r="J63" s="232"/>
      <c r="K63" s="232"/>
      <c r="L63" s="232"/>
      <c r="M63" s="232"/>
      <c r="N63" s="232"/>
      <c r="O63" s="232"/>
      <c r="P63" s="232"/>
      <c r="T63" s="96"/>
      <c r="U63" s="15"/>
      <c r="V63" s="126"/>
    </row>
    <row r="64" spans="2:27" ht="17.25" customHeight="1" x14ac:dyDescent="0.15">
      <c r="B64" s="402" t="s">
        <v>18</v>
      </c>
      <c r="C64" s="402"/>
      <c r="D64" s="402"/>
      <c r="E64" s="402"/>
      <c r="F64" s="402"/>
      <c r="G64" s="402"/>
      <c r="H64" s="402"/>
      <c r="I64" s="402"/>
      <c r="J64" s="402"/>
      <c r="K64" s="402"/>
      <c r="L64" s="402"/>
      <c r="M64" s="402"/>
      <c r="N64" s="402"/>
      <c r="O64" s="402"/>
      <c r="P64" s="402"/>
    </row>
    <row r="65" spans="2:23" ht="17.25" customHeight="1" x14ac:dyDescent="0.15">
      <c r="B65" s="233"/>
      <c r="C65" s="233" t="s">
        <v>170</v>
      </c>
      <c r="D65" s="233"/>
      <c r="E65" s="233"/>
      <c r="F65" s="233"/>
      <c r="G65" s="233"/>
      <c r="H65" s="233"/>
      <c r="I65" s="233"/>
      <c r="J65" s="233"/>
      <c r="K65" s="233"/>
      <c r="L65" s="233"/>
      <c r="M65" s="233"/>
      <c r="N65" s="233"/>
      <c r="O65" s="233"/>
      <c r="P65" s="233"/>
    </row>
    <row r="66" spans="2:23" ht="17.25" customHeight="1" x14ac:dyDescent="0.15">
      <c r="B66" s="233"/>
      <c r="C66" s="233" t="s">
        <v>171</v>
      </c>
      <c r="D66" s="233"/>
      <c r="E66" s="233"/>
      <c r="F66" s="233"/>
      <c r="G66" s="233"/>
      <c r="H66" s="233"/>
      <c r="I66" s="233"/>
      <c r="J66" s="233"/>
      <c r="K66" s="233"/>
      <c r="L66" s="233"/>
      <c r="M66" s="233"/>
      <c r="N66" s="233"/>
      <c r="O66" s="233"/>
      <c r="P66" s="233"/>
    </row>
    <row r="67" spans="2:23" ht="17.25" customHeight="1" x14ac:dyDescent="0.15">
      <c r="B67" s="233"/>
      <c r="C67" s="233" t="s">
        <v>172</v>
      </c>
      <c r="D67" s="233"/>
      <c r="E67" s="233"/>
      <c r="F67" s="233"/>
      <c r="G67" s="233"/>
      <c r="H67" s="233"/>
      <c r="I67" s="233"/>
      <c r="J67" s="233"/>
      <c r="K67" s="233"/>
      <c r="L67" s="233"/>
      <c r="M67" s="233"/>
      <c r="N67" s="233"/>
      <c r="O67" s="233"/>
      <c r="P67" s="233"/>
    </row>
    <row r="68" spans="2:23" ht="17.25" customHeight="1" x14ac:dyDescent="0.15">
      <c r="B68" s="233"/>
      <c r="C68" s="233" t="s">
        <v>173</v>
      </c>
      <c r="D68" s="233"/>
      <c r="E68" s="233"/>
      <c r="F68" s="233"/>
      <c r="G68" s="233"/>
      <c r="H68" s="233"/>
      <c r="I68" s="233"/>
      <c r="J68" s="233"/>
      <c r="K68" s="233"/>
      <c r="L68" s="233"/>
      <c r="M68" s="233"/>
      <c r="N68" s="233"/>
      <c r="O68" s="233"/>
      <c r="P68" s="233"/>
    </row>
    <row r="69" spans="2:23" ht="17.25" customHeight="1" x14ac:dyDescent="0.15">
      <c r="B69" s="233"/>
      <c r="C69" s="233" t="s">
        <v>174</v>
      </c>
      <c r="D69" s="233"/>
      <c r="E69" s="233"/>
      <c r="F69" s="233"/>
      <c r="G69" s="233"/>
      <c r="H69" s="233"/>
      <c r="I69" s="233"/>
      <c r="J69" s="233"/>
      <c r="K69" s="233"/>
      <c r="L69" s="233"/>
      <c r="M69" s="233"/>
      <c r="N69" s="233"/>
      <c r="O69" s="233"/>
      <c r="P69" s="233"/>
    </row>
    <row r="70" spans="2:23" ht="17.25" customHeight="1" x14ac:dyDescent="0.15">
      <c r="B70" s="233"/>
      <c r="C70" s="233" t="s">
        <v>175</v>
      </c>
      <c r="D70" s="233"/>
      <c r="E70" s="233"/>
      <c r="F70" s="233"/>
      <c r="G70" s="233"/>
      <c r="H70" s="233"/>
      <c r="I70" s="233"/>
      <c r="J70" s="233"/>
      <c r="K70" s="233"/>
      <c r="L70" s="233"/>
      <c r="M70" s="233"/>
      <c r="N70" s="233"/>
      <c r="O70" s="233"/>
      <c r="P70" s="233"/>
    </row>
    <row r="71" spans="2:23" ht="17.25" customHeight="1" x14ac:dyDescent="0.15">
      <c r="B71" s="233"/>
      <c r="C71" s="233" t="s">
        <v>197</v>
      </c>
      <c r="D71" s="233"/>
      <c r="E71" s="233"/>
      <c r="F71" s="233"/>
      <c r="G71" s="233"/>
      <c r="H71" s="233"/>
      <c r="I71" s="233"/>
      <c r="J71" s="233"/>
      <c r="K71" s="233"/>
      <c r="L71" s="233"/>
      <c r="M71" s="233"/>
      <c r="N71" s="233"/>
      <c r="O71" s="233"/>
      <c r="P71" s="233"/>
    </row>
    <row r="72" spans="2:23" ht="18" customHeight="1" x14ac:dyDescent="0.15">
      <c r="B72" s="96"/>
      <c r="C72" s="388" t="s">
        <v>176</v>
      </c>
      <c r="D72" s="388"/>
      <c r="E72" s="388"/>
      <c r="F72" s="388"/>
      <c r="G72" s="388"/>
      <c r="H72" s="388"/>
      <c r="I72" s="388"/>
      <c r="J72" s="388"/>
      <c r="K72" s="388"/>
      <c r="L72" s="388"/>
      <c r="M72" s="388"/>
      <c r="N72" s="388"/>
      <c r="O72" s="388"/>
      <c r="P72" s="388"/>
    </row>
    <row r="73" spans="2:23" s="96" customFormat="1" ht="17.25" customHeight="1" x14ac:dyDescent="0.15">
      <c r="C73" s="388"/>
      <c r="D73" s="388"/>
      <c r="E73" s="388"/>
      <c r="F73" s="388"/>
      <c r="G73" s="388"/>
      <c r="H73" s="388"/>
      <c r="I73" s="388"/>
      <c r="J73" s="388"/>
      <c r="K73" s="388"/>
      <c r="L73" s="388"/>
      <c r="M73" s="388"/>
      <c r="N73" s="388"/>
      <c r="O73" s="388"/>
      <c r="P73" s="388"/>
    </row>
    <row r="74" spans="2:23" s="96" customFormat="1" ht="17.25" customHeight="1" x14ac:dyDescent="0.15">
      <c r="C74" s="388"/>
      <c r="D74" s="388"/>
      <c r="E74" s="388"/>
      <c r="F74" s="388"/>
      <c r="G74" s="388"/>
      <c r="H74" s="388"/>
      <c r="I74" s="388"/>
      <c r="J74" s="388"/>
      <c r="K74" s="388"/>
      <c r="L74" s="388"/>
      <c r="M74" s="388"/>
      <c r="N74" s="388"/>
      <c r="O74" s="388"/>
      <c r="P74" s="388"/>
    </row>
    <row r="75" spans="2:23" s="96" customFormat="1" ht="17.25" customHeight="1" x14ac:dyDescent="0.15">
      <c r="C75" s="243"/>
      <c r="D75" s="243"/>
      <c r="E75" s="243"/>
      <c r="F75" s="243"/>
      <c r="G75" s="243"/>
      <c r="H75" s="243"/>
      <c r="I75" s="243"/>
      <c r="J75" s="243"/>
      <c r="K75" s="243"/>
      <c r="L75" s="243"/>
      <c r="M75" s="243"/>
      <c r="N75" s="243"/>
      <c r="O75" s="243"/>
      <c r="P75" s="243"/>
    </row>
    <row r="76" spans="2:23" s="96" customFormat="1" ht="17.25" customHeight="1" x14ac:dyDescent="0.15">
      <c r="B76" s="98"/>
      <c r="C76" s="243"/>
      <c r="D76" s="243"/>
      <c r="E76" s="243"/>
      <c r="F76" s="243"/>
      <c r="G76" s="243"/>
      <c r="H76" s="243"/>
      <c r="I76" s="243"/>
      <c r="J76" s="243"/>
      <c r="K76" s="243"/>
      <c r="L76" s="243"/>
      <c r="M76" s="243"/>
      <c r="N76" s="243"/>
      <c r="O76" s="243"/>
      <c r="P76" s="243"/>
    </row>
    <row r="77" spans="2:23" s="96" customFormat="1" ht="13.5" customHeight="1" x14ac:dyDescent="0.15">
      <c r="W77" s="113"/>
    </row>
    <row r="78" spans="2:23" s="10" customFormat="1" ht="20.25" customHeight="1" x14ac:dyDescent="0.15">
      <c r="B78" s="97"/>
      <c r="C78" s="389"/>
      <c r="D78" s="389"/>
      <c r="E78" s="389"/>
      <c r="F78" s="389"/>
      <c r="G78" s="389"/>
      <c r="H78" s="389"/>
      <c r="I78" s="389"/>
      <c r="J78" s="389"/>
      <c r="K78" s="389"/>
      <c r="L78" s="389"/>
      <c r="M78" s="389"/>
      <c r="N78" s="389"/>
      <c r="O78" s="389"/>
      <c r="P78" s="389"/>
      <c r="W78" s="1"/>
    </row>
    <row r="79" spans="2:23" ht="21.95" customHeight="1" x14ac:dyDescent="0.15">
      <c r="C79" s="4"/>
      <c r="D79" s="4"/>
      <c r="E79" s="4"/>
      <c r="F79" s="4"/>
      <c r="G79" s="4"/>
      <c r="H79" s="4"/>
      <c r="I79" s="5"/>
      <c r="J79" s="5"/>
      <c r="K79" s="5"/>
      <c r="L79" s="5"/>
    </row>
    <row r="80" spans="2:23" ht="21.95" customHeight="1" x14ac:dyDescent="0.15"/>
    <row r="81" ht="21.95" customHeight="1" x14ac:dyDescent="0.15"/>
    <row r="82" ht="21.95" customHeight="1" x14ac:dyDescent="0.15"/>
  </sheetData>
  <mergeCells count="56">
    <mergeCell ref="O2:P2"/>
    <mergeCell ref="B3:D3"/>
    <mergeCell ref="E3:F3"/>
    <mergeCell ref="G3:H3"/>
    <mergeCell ref="I3:J3"/>
    <mergeCell ref="K3:L3"/>
    <mergeCell ref="M3:N3"/>
    <mergeCell ref="O3:P3"/>
    <mergeCell ref="B2:D2"/>
    <mergeCell ref="E2:F2"/>
    <mergeCell ref="G2:H2"/>
    <mergeCell ref="I2:J2"/>
    <mergeCell ref="K2:L2"/>
    <mergeCell ref="M2:N2"/>
    <mergeCell ref="B31:D33"/>
    <mergeCell ref="B16:D16"/>
    <mergeCell ref="R3:Y3"/>
    <mergeCell ref="B4:P4"/>
    <mergeCell ref="B5:J5"/>
    <mergeCell ref="B6:P6"/>
    <mergeCell ref="B7:P7"/>
    <mergeCell ref="B8:P8"/>
    <mergeCell ref="B9:P9"/>
    <mergeCell ref="D13:E13"/>
    <mergeCell ref="G13:H13"/>
    <mergeCell ref="J13:K13"/>
    <mergeCell ref="M13:O13"/>
    <mergeCell ref="B17:D19"/>
    <mergeCell ref="B20:D23"/>
    <mergeCell ref="C24:D25"/>
    <mergeCell ref="B26:D28"/>
    <mergeCell ref="C29:D30"/>
    <mergeCell ref="C78:P78"/>
    <mergeCell ref="R52:AA52"/>
    <mergeCell ref="C54:P54"/>
    <mergeCell ref="C55:P55"/>
    <mergeCell ref="C56:P56"/>
    <mergeCell ref="B57:P57"/>
    <mergeCell ref="C52:P52"/>
    <mergeCell ref="C59:P61"/>
    <mergeCell ref="H1:J1"/>
    <mergeCell ref="C62:P62"/>
    <mergeCell ref="B64:P64"/>
    <mergeCell ref="C72:P74"/>
    <mergeCell ref="C46:E46"/>
    <mergeCell ref="F46:N46"/>
    <mergeCell ref="C47:E47"/>
    <mergeCell ref="F47:N47"/>
    <mergeCell ref="B50:P50"/>
    <mergeCell ref="B34:D36"/>
    <mergeCell ref="B37:D39"/>
    <mergeCell ref="B40:D42"/>
    <mergeCell ref="B44:P44"/>
    <mergeCell ref="C45:E45"/>
    <mergeCell ref="F45:N45"/>
    <mergeCell ref="O45:P45"/>
  </mergeCells>
  <phoneticPr fontId="4"/>
  <conditionalFormatting sqref="C59">
    <cfRule type="containsBlanks" dxfId="5" priority="4">
      <formula>LEN(TRIM(C59))=0</formula>
    </cfRule>
  </conditionalFormatting>
  <conditionalFormatting sqref="C46:O47">
    <cfRule type="containsBlanks" dxfId="4" priority="3">
      <formula>LEN(TRIM(C46))=0</formula>
    </cfRule>
  </conditionalFormatting>
  <conditionalFormatting sqref="C52:P52">
    <cfRule type="containsBlanks" dxfId="3" priority="2">
      <formula>LEN(TRIM(C52))=0</formula>
    </cfRule>
  </conditionalFormatting>
  <conditionalFormatting sqref="C54:P54">
    <cfRule type="containsBlanks" dxfId="2" priority="1">
      <formula>LEN(TRIM(C54))=0</formula>
    </cfRule>
  </conditionalFormatting>
  <conditionalFormatting sqref="G2:H3">
    <cfRule type="containsBlanks" dxfId="1" priority="5">
      <formula>LEN(TRIM(G2))=0</formula>
    </cfRule>
    <cfRule type="containsBlanks" dxfId="0" priority="9">
      <formula>LEN(TRIM(G2))=0</formula>
    </cfRule>
  </conditionalFormatting>
  <dataValidations count="1">
    <dataValidation type="list" allowBlank="1" showInputMessage="1" showErrorMessage="1" sqref="Q4:Q5" xr:uid="{E86430B7-040C-436C-870B-89A3B5626FC9}">
      <formula1>$R$34:$R$36</formula1>
    </dataValidation>
  </dataValidations>
  <printOptions horizontalCentered="1"/>
  <pageMargins left="0.55118110236220474" right="0.51181102362204722" top="0.67" bottom="0.38" header="0.32" footer="0.28000000000000003"/>
  <pageSetup paperSize="8" scale="49" firstPageNumber="22" fitToWidth="0" orientation="landscape" r:id="rId1"/>
  <rowBreaks count="1" manualBreakCount="1">
    <brk id="42" min="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様式第12号-1【様式】</vt:lpstr>
      <vt:lpstr>様式第12号-2【様式】</vt:lpstr>
      <vt:lpstr>様式第12号-1【記載例】</vt:lpstr>
      <vt:lpstr>様式第12号-2【様式】 (記載例)</vt:lpstr>
      <vt:lpstr>'様式第12号-1【記載例】'!Print_Area</vt:lpstr>
      <vt:lpstr>'様式第12号-1【様式】'!Print_Area</vt:lpstr>
      <vt:lpstr>'様式第12号-2【様式】'!Print_Area</vt:lpstr>
      <vt:lpstr>'様式第12号-2【様式】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moru01</dc:creator>
  <cp:lastModifiedBy>midori18</cp:lastModifiedBy>
  <cp:lastPrinted>2025-04-18T10:04:22Z</cp:lastPrinted>
  <dcterms:created xsi:type="dcterms:W3CDTF">2017-03-30T08:45:25Z</dcterms:created>
  <dcterms:modified xsi:type="dcterms:W3CDTF">2025-04-18T10:05:44Z</dcterms:modified>
</cp:coreProperties>
</file>