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heckCompatibility="1"/>
  <mc:AlternateContent xmlns:mc="http://schemas.openxmlformats.org/markup-compatibility/2006">
    <mc:Choice Requires="x15">
      <x15ac:absPath xmlns:x15ac="http://schemas.microsoft.com/office/spreadsheetml/2010/11/ac" url="\\192.168.0.220\全体共有１\６森づくり部\☆３森林・山村多面的機能発揮\★Ｒ7多面\HP修正\③ 機構の要領・様式集\"/>
    </mc:Choice>
  </mc:AlternateContent>
  <xr:revisionPtr revIDLastSave="0" documentId="13_ncr:1_{2BE0316B-D436-4056-84FA-FD56D871E7A7}" xr6:coauthVersionLast="47" xr6:coauthVersionMax="47" xr10:uidLastSave="{00000000-0000-0000-0000-000000000000}"/>
  <bookViews>
    <workbookView xWindow="1080" yWindow="165" windowWidth="19410" windowHeight="10215" tabRatio="859" xr2:uid="{53976AB0-329B-4FA5-8BF9-4224FBE2EE41}"/>
  </bookViews>
  <sheets>
    <sheet name="別紙様式1" sheetId="128" r:id="rId1"/>
  </sheets>
  <definedNames>
    <definedName name="_xlnm.Print_Area" localSheetId="0">別紙様式1!$A$1:$K$33</definedName>
  </definedNames>
  <calcPr calcId="181029"/>
</workbook>
</file>

<file path=xl/calcChain.xml><?xml version="1.0" encoding="utf-8"?>
<calcChain xmlns="http://schemas.openxmlformats.org/spreadsheetml/2006/main">
  <c r="U41" i="128" l="1"/>
  <c r="T40" i="128"/>
  <c r="U40" i="128" s="1"/>
  <c r="U39" i="128"/>
  <c r="T39" i="128"/>
  <c r="T38" i="128"/>
  <c r="U38" i="128" s="1"/>
  <c r="U37" i="128"/>
  <c r="T37" i="128"/>
  <c r="T36" i="128"/>
  <c r="U36" i="128" s="1"/>
  <c r="U35" i="128"/>
  <c r="T35" i="128"/>
  <c r="T34" i="128"/>
  <c r="U34" i="128" s="1"/>
  <c r="U33" i="128"/>
  <c r="T33" i="128"/>
  <c r="T32" i="128"/>
  <c r="U32" i="128" s="1"/>
  <c r="H32" i="128"/>
  <c r="F32" i="128"/>
  <c r="U31" i="128"/>
  <c r="T31" i="128"/>
  <c r="D31" i="128"/>
  <c r="J31" i="128" s="1"/>
  <c r="U30" i="128"/>
  <c r="T30" i="128"/>
  <c r="D30" i="128"/>
  <c r="J30" i="128" s="1"/>
  <c r="U29" i="128"/>
  <c r="T29" i="128"/>
  <c r="H29" i="128"/>
  <c r="F29" i="128"/>
  <c r="D29" i="128"/>
  <c r="J29" i="128" s="1"/>
  <c r="T28" i="128"/>
  <c r="U28" i="128" s="1"/>
  <c r="N28" i="128"/>
  <c r="H28" i="128" s="1"/>
  <c r="D28" i="128"/>
  <c r="U27" i="128"/>
  <c r="T27" i="128"/>
  <c r="N27" i="128"/>
  <c r="H27" i="128" s="1"/>
  <c r="D27" i="128"/>
  <c r="U26" i="128"/>
  <c r="T26" i="128"/>
  <c r="N26" i="128"/>
  <c r="H26" i="128"/>
  <c r="J26" i="128" s="1"/>
  <c r="F26" i="128"/>
  <c r="D26" i="128"/>
  <c r="T25" i="128"/>
  <c r="U25" i="128" s="1"/>
  <c r="N25" i="128"/>
  <c r="H25" i="128"/>
  <c r="F25" i="128"/>
  <c r="D25" i="128"/>
  <c r="J25" i="128" s="1"/>
  <c r="T24" i="128"/>
  <c r="U24" i="128" s="1"/>
  <c r="J24" i="128"/>
  <c r="H24" i="128"/>
  <c r="F24" i="128"/>
  <c r="D24" i="128"/>
  <c r="U23" i="128"/>
  <c r="B18" i="128"/>
  <c r="F28" i="128" l="1"/>
  <c r="J28" i="128" s="1"/>
  <c r="D32" i="128"/>
  <c r="J32" i="128" s="1"/>
  <c r="F27" i="128"/>
  <c r="J27" i="128" s="1"/>
</calcChain>
</file>

<file path=xl/sharedStrings.xml><?xml version="1.0" encoding="utf-8"?>
<sst xmlns="http://schemas.openxmlformats.org/spreadsheetml/2006/main" count="80" uniqueCount="45">
  <si>
    <t>とちぎ環境・みどり推進機構</t>
    <rPh sb="3" eb="5">
      <t>カンキョウ</t>
    </rPh>
    <rPh sb="9" eb="11">
      <t>スイシン</t>
    </rPh>
    <rPh sb="11" eb="13">
      <t>キコウ</t>
    </rPh>
    <phoneticPr fontId="1"/>
  </si>
  <si>
    <t>１　活動組織名</t>
    <rPh sb="2" eb="4">
      <t>カツドウ</t>
    </rPh>
    <rPh sb="4" eb="6">
      <t>ソシキ</t>
    </rPh>
    <rPh sb="6" eb="7">
      <t>メイ</t>
    </rPh>
    <phoneticPr fontId="1"/>
  </si>
  <si>
    <t>取組メニュー</t>
    <rPh sb="0" eb="2">
      <t>トリクミ</t>
    </rPh>
    <phoneticPr fontId="1"/>
  </si>
  <si>
    <t>活動推進費</t>
    <rPh sb="0" eb="2">
      <t>カツドウ</t>
    </rPh>
    <rPh sb="2" eb="5">
      <t>スイシンヒ</t>
    </rPh>
    <phoneticPr fontId="1"/>
  </si>
  <si>
    <t>交付率1/2以内</t>
    <rPh sb="0" eb="3">
      <t>コウフリツ</t>
    </rPh>
    <rPh sb="6" eb="8">
      <t>イナイ</t>
    </rPh>
    <phoneticPr fontId="1"/>
  </si>
  <si>
    <t>交付率1/3以内</t>
    <rPh sb="0" eb="3">
      <t>コウフリツ</t>
    </rPh>
    <rPh sb="6" eb="8">
      <t>イナイ</t>
    </rPh>
    <phoneticPr fontId="1"/>
  </si>
  <si>
    <t>円</t>
    <rPh sb="0" eb="1">
      <t>エン</t>
    </rPh>
    <phoneticPr fontId="1"/>
  </si>
  <si>
    <t>　　　　　　　記</t>
    <rPh sb="7" eb="8">
      <t>キ</t>
    </rPh>
    <phoneticPr fontId="1"/>
  </si>
  <si>
    <t>　　　　　　　計</t>
    <rPh sb="7" eb="8">
      <t>ケイ</t>
    </rPh>
    <phoneticPr fontId="1"/>
  </si>
  <si>
    <t>国交付金額</t>
    <rPh sb="0" eb="1">
      <t>クニ</t>
    </rPh>
    <rPh sb="1" eb="4">
      <t>コウフキン</t>
    </rPh>
    <rPh sb="4" eb="5">
      <t>ガク</t>
    </rPh>
    <phoneticPr fontId="1"/>
  </si>
  <si>
    <t>都道府県の
支援額</t>
    <rPh sb="0" eb="4">
      <t>トドウフケン</t>
    </rPh>
    <rPh sb="6" eb="9">
      <t>シエンガク</t>
    </rPh>
    <phoneticPr fontId="1"/>
  </si>
  <si>
    <t>市町村の
支援額</t>
    <rPh sb="0" eb="3">
      <t>シチョウソン</t>
    </rPh>
    <rPh sb="5" eb="8">
      <t>シエンガク</t>
    </rPh>
    <phoneticPr fontId="1"/>
  </si>
  <si>
    <t>計</t>
    <rPh sb="0" eb="1">
      <t>ケイ</t>
    </rPh>
    <phoneticPr fontId="1"/>
  </si>
  <si>
    <t>単価区分</t>
    <rPh sb="0" eb="4">
      <t>タンカクブン</t>
    </rPh>
    <phoneticPr fontId="2"/>
  </si>
  <si>
    <t>国費</t>
    <rPh sb="0" eb="2">
      <t>コクヒ</t>
    </rPh>
    <phoneticPr fontId="5"/>
  </si>
  <si>
    <t>県費</t>
    <rPh sb="0" eb="2">
      <t>ケンヒ</t>
    </rPh>
    <phoneticPr fontId="5"/>
  </si>
  <si>
    <t>市町費</t>
    <rPh sb="0" eb="3">
      <t>シチョウヒ</t>
    </rPh>
    <phoneticPr fontId="5"/>
  </si>
  <si>
    <t>計</t>
    <rPh sb="0" eb="1">
      <t>ケイ</t>
    </rPh>
    <phoneticPr fontId="5"/>
  </si>
  <si>
    <t>活動推進費</t>
    <rPh sb="0" eb="5">
      <t>カツドウスイシンヒ</t>
    </rPh>
    <phoneticPr fontId="5"/>
  </si>
  <si>
    <t>地域環境保全タイプ
（里山林保全）</t>
    <rPh sb="0" eb="6">
      <t>チイキカンキョウホゼン</t>
    </rPh>
    <rPh sb="11" eb="16">
      <t>サトヤマリンホゼン</t>
    </rPh>
    <phoneticPr fontId="5"/>
  </si>
  <si>
    <t>地域環境保全タイプ
（竹林整備）</t>
    <rPh sb="0" eb="6">
      <t>チイキカンキョウホゼン</t>
    </rPh>
    <rPh sb="11" eb="13">
      <t>チクリン</t>
    </rPh>
    <rPh sb="13" eb="15">
      <t>セイビ</t>
    </rPh>
    <phoneticPr fontId="5"/>
  </si>
  <si>
    <t>森林資源利用タイプ</t>
    <rPh sb="0" eb="4">
      <t>シンリンシゲン</t>
    </rPh>
    <rPh sb="4" eb="6">
      <t>リヨウ</t>
    </rPh>
    <phoneticPr fontId="5"/>
  </si>
  <si>
    <t>森林機能強化タイプ</t>
    <rPh sb="0" eb="6">
      <t>シンリンキノウキョウカ</t>
    </rPh>
    <phoneticPr fontId="5"/>
  </si>
  <si>
    <t>関係人口創出・維持タイプ</t>
    <rPh sb="0" eb="4">
      <t>カンケイジンコウ</t>
    </rPh>
    <rPh sb="4" eb="6">
      <t>ソウシュツ</t>
    </rPh>
    <rPh sb="7" eb="9">
      <t>イジ</t>
    </rPh>
    <phoneticPr fontId="5"/>
  </si>
  <si>
    <t>資機材　1/2</t>
    <rPh sb="0" eb="3">
      <t>シキザイ</t>
    </rPh>
    <phoneticPr fontId="5"/>
  </si>
  <si>
    <t>資機材　1/3</t>
    <rPh sb="0" eb="3">
      <t>シキザイ</t>
    </rPh>
    <phoneticPr fontId="5"/>
  </si>
  <si>
    <t>数量</t>
    <rPh sb="0" eb="2">
      <t>スウリョウ</t>
    </rPh>
    <phoneticPr fontId="4"/>
  </si>
  <si>
    <t xml:space="preserve">     公益社団法人</t>
    <rPh sb="5" eb="7">
      <t>コウエキ</t>
    </rPh>
    <rPh sb="7" eb="11">
      <t>シャダンホウジン</t>
    </rPh>
    <phoneticPr fontId="1"/>
  </si>
  <si>
    <r>
      <t>と環み第</t>
    </r>
    <r>
      <rPr>
        <sz val="11"/>
        <color theme="0"/>
        <rFont val="HGSｺﾞｼｯｸM"/>
        <family val="3"/>
        <charset val="128"/>
      </rPr>
      <t>130-17</t>
    </r>
    <r>
      <rPr>
        <sz val="11"/>
        <rFont val="HGSｺﾞｼｯｸM"/>
        <family val="3"/>
        <charset val="128"/>
      </rPr>
      <t>号</t>
    </r>
    <rPh sb="1" eb="2">
      <t>ワ</t>
    </rPh>
    <rPh sb="3" eb="4">
      <t>ダイ</t>
    </rPh>
    <rPh sb="10" eb="11">
      <t>ゴウ</t>
    </rPh>
    <phoneticPr fontId="1"/>
  </si>
  <si>
    <r>
      <t xml:space="preserve">令和 </t>
    </r>
    <r>
      <rPr>
        <sz val="11"/>
        <color theme="0"/>
        <rFont val="HGSｺﾞｼｯｸM"/>
        <family val="3"/>
        <charset val="128"/>
      </rPr>
      <t>7</t>
    </r>
    <r>
      <rPr>
        <sz val="11"/>
        <rFont val="HGSｺﾞｼｯｸM"/>
        <family val="3"/>
        <charset val="128"/>
      </rPr>
      <t xml:space="preserve">年 </t>
    </r>
    <r>
      <rPr>
        <sz val="11"/>
        <color theme="0"/>
        <rFont val="HGSｺﾞｼｯｸM"/>
        <family val="3"/>
        <charset val="128"/>
      </rPr>
      <t>８</t>
    </r>
    <r>
      <rPr>
        <sz val="11"/>
        <rFont val="HGSｺﾞｼｯｸM"/>
        <family val="3"/>
        <charset val="128"/>
      </rPr>
      <t xml:space="preserve">月 </t>
    </r>
    <r>
      <rPr>
        <sz val="11"/>
        <color theme="0"/>
        <rFont val="HGSｺﾞｼｯｸM"/>
        <family val="3"/>
        <charset val="128"/>
      </rPr>
      <t>６</t>
    </r>
    <r>
      <rPr>
        <sz val="11"/>
        <rFont val="HGSｺﾞｼｯｸM"/>
        <family val="3"/>
        <charset val="128"/>
      </rPr>
      <t>日</t>
    </r>
    <rPh sb="0" eb="2">
      <t>レイワ</t>
    </rPh>
    <rPh sb="4" eb="5">
      <t>ネン</t>
    </rPh>
    <rPh sb="7" eb="8">
      <t>ガツ</t>
    </rPh>
    <rPh sb="10" eb="11">
      <t>ヒ</t>
    </rPh>
    <phoneticPr fontId="2"/>
  </si>
  <si>
    <t>　                            　様</t>
    <rPh sb="30" eb="31">
      <t>サマ</t>
    </rPh>
    <phoneticPr fontId="1"/>
  </si>
  <si>
    <r>
      <t xml:space="preserve">     理事長</t>
    </r>
    <r>
      <rPr>
        <sz val="11"/>
        <color theme="0"/>
        <rFont val="HGSｺﾞｼｯｸM"/>
        <family val="3"/>
        <charset val="128"/>
      </rPr>
      <t>　大栗　英行</t>
    </r>
    <rPh sb="5" eb="8">
      <t>リジチョウ</t>
    </rPh>
    <rPh sb="9" eb="11">
      <t>オオクリ</t>
    </rPh>
    <rPh sb="12" eb="14">
      <t>ヒデユキ</t>
    </rPh>
    <phoneticPr fontId="1"/>
  </si>
  <si>
    <r>
      <t>２　協定の対象となる森林の位置　</t>
    </r>
    <r>
      <rPr>
        <sz val="11"/>
        <color theme="0"/>
        <rFont val="HGSｺﾞｼｯｸM"/>
        <family val="3"/>
        <charset val="128"/>
      </rPr>
      <t>　　採択申請書の記載のとおり</t>
    </r>
    <rPh sb="2" eb="4">
      <t>キョウテイ</t>
    </rPh>
    <rPh sb="5" eb="7">
      <t>タイショウ</t>
    </rPh>
    <rPh sb="10" eb="12">
      <t>シンリン</t>
    </rPh>
    <rPh sb="13" eb="15">
      <t>イチ</t>
    </rPh>
    <phoneticPr fontId="1"/>
  </si>
  <si>
    <t>地域活動型（森林資源活用）</t>
    <rPh sb="0" eb="2">
      <t>チイキ</t>
    </rPh>
    <rPh sb="2" eb="5">
      <t>カツドウガタ</t>
    </rPh>
    <rPh sb="6" eb="12">
      <t>シンリンシゲンカツヨウ</t>
    </rPh>
    <phoneticPr fontId="1"/>
  </si>
  <si>
    <t>地域活動型（竹林資源活用）</t>
    <rPh sb="0" eb="2">
      <t>チイキ</t>
    </rPh>
    <rPh sb="2" eb="5">
      <t>カツドウガタ</t>
    </rPh>
    <rPh sb="6" eb="8">
      <t>チクリン</t>
    </rPh>
    <rPh sb="8" eb="10">
      <t>シゲン</t>
    </rPh>
    <rPh sb="10" eb="12">
      <t>カツヨウ</t>
    </rPh>
    <phoneticPr fontId="1"/>
  </si>
  <si>
    <t>複業実践型</t>
    <rPh sb="0" eb="5">
      <t>フクギョウジッセンガタ</t>
    </rPh>
    <phoneticPr fontId="1"/>
  </si>
  <si>
    <t>森林機能強化</t>
    <rPh sb="0" eb="2">
      <t>シンリン</t>
    </rPh>
    <rPh sb="2" eb="4">
      <t>キノウ</t>
    </rPh>
    <rPh sb="4" eb="6">
      <t>キョウカ</t>
    </rPh>
    <phoneticPr fontId="1"/>
  </si>
  <si>
    <t>関係人口創出・維持</t>
    <rPh sb="0" eb="6">
      <t>カンケイジンコウソウシュツ</t>
    </rPh>
    <rPh sb="7" eb="9">
      <t>イジ</t>
    </rPh>
    <phoneticPr fontId="1"/>
  </si>
  <si>
    <t>資機材等整備</t>
    <rPh sb="0" eb="1">
      <t>シ</t>
    </rPh>
    <rPh sb="1" eb="3">
      <t>キザイ</t>
    </rPh>
    <rPh sb="3" eb="4">
      <t>トウ</t>
    </rPh>
    <rPh sb="4" eb="6">
      <t>セイビ</t>
    </rPh>
    <phoneticPr fontId="1"/>
  </si>
  <si>
    <t>（県及び市町の支援額及び計の欄については、協議会が把握している場合）</t>
    <rPh sb="1" eb="2">
      <t>ケン</t>
    </rPh>
    <rPh sb="2" eb="3">
      <t>オヨ</t>
    </rPh>
    <rPh sb="4" eb="6">
      <t>シチョウ</t>
    </rPh>
    <rPh sb="7" eb="10">
      <t>シエンガク</t>
    </rPh>
    <rPh sb="10" eb="11">
      <t>オヨ</t>
    </rPh>
    <rPh sb="12" eb="13">
      <t>ケイ</t>
    </rPh>
    <rPh sb="14" eb="15">
      <t>ラン</t>
    </rPh>
    <rPh sb="21" eb="24">
      <t>キョウギカイ</t>
    </rPh>
    <rPh sb="25" eb="27">
      <t>ハアク</t>
    </rPh>
    <rPh sb="31" eb="33">
      <t>バアイ</t>
    </rPh>
    <phoneticPr fontId="6"/>
  </si>
  <si>
    <t>３　里山林活性化による多面的機能発揮対策交付金の交付決定額</t>
    <rPh sb="11" eb="14">
      <t>タメンテキ</t>
    </rPh>
    <rPh sb="14" eb="16">
      <t>キノウ</t>
    </rPh>
    <rPh sb="16" eb="18">
      <t>ハッキ</t>
    </rPh>
    <rPh sb="18" eb="20">
      <t>タイサク</t>
    </rPh>
    <rPh sb="20" eb="23">
      <t>コウフキン</t>
    </rPh>
    <rPh sb="24" eb="26">
      <t>コウフ</t>
    </rPh>
    <rPh sb="26" eb="28">
      <t>ケッテイ</t>
    </rPh>
    <rPh sb="28" eb="29">
      <t>ガク</t>
    </rPh>
    <phoneticPr fontId="1"/>
  </si>
  <si>
    <t>別紙様式１（実施要領様式第１３号第１５号）</t>
    <phoneticPr fontId="16"/>
  </si>
  <si>
    <t>別紙様式１（実施要領様式第１５号）</t>
    <phoneticPr fontId="1"/>
  </si>
  <si>
    <r>
      <t>　令和</t>
    </r>
    <r>
      <rPr>
        <sz val="11"/>
        <color theme="0"/>
        <rFont val="HGSｺﾞｼｯｸM"/>
        <family val="3"/>
        <charset val="128"/>
      </rPr>
      <t>７</t>
    </r>
    <r>
      <rPr>
        <sz val="11"/>
        <rFont val="HGSｺﾞｼｯｸM"/>
        <family val="3"/>
        <charset val="128"/>
      </rPr>
      <t>年　月　 日付けで提出のあった里山林活性化による多面的機能発揮対策交付金に係る採択申請について、交付金を交付することが適当と認められたので、里山林活性化による多面的機能発揮対策実施要領（令和７年３月３１日付け６林整森第２６６号林野庁長官通知）別紙のⅢの第４の４（4）に基づき、下記のとおり通知します。
　また、採択に当たっては別紙の交付条件を遵守してください。</t>
    </r>
    <rPh sb="130" eb="131">
      <t>ダイ</t>
    </rPh>
    <phoneticPr fontId="6"/>
  </si>
  <si>
    <r>
      <t>　　　 令和</t>
    </r>
    <r>
      <rPr>
        <sz val="12"/>
        <color theme="0"/>
        <rFont val="HGSｺﾞｼｯｸM"/>
        <family val="3"/>
        <charset val="128"/>
      </rPr>
      <t xml:space="preserve"> 7</t>
    </r>
    <r>
      <rPr>
        <sz val="11"/>
        <rFont val="HGSｺﾞｼｯｸM"/>
        <family val="3"/>
        <charset val="128"/>
      </rPr>
      <t>年度 里山林活性化による多面的機能発揮対策交付金に係る採択通知書</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</si>
</sst>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 ;[Red]\-#,##0\ "/>
  </numFmts>
  <fonts count="2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HGSｺﾞｼｯｸM"/>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5"/>
      <color rgb="FF000000"/>
      <name val="ＭＳ 明朝"/>
      <family val="1"/>
      <charset val="128"/>
    </font>
    <font>
      <sz val="11"/>
      <color theme="1"/>
      <name val="ＪＳＰ明朝"/>
      <family val="1"/>
      <charset val="128"/>
    </font>
    <font>
      <sz val="11"/>
      <color theme="1"/>
      <name val="HGSｺﾞｼｯｸM"/>
      <family val="3"/>
      <charset val="128"/>
    </font>
    <font>
      <sz val="11"/>
      <color rgb="FF000000"/>
      <name val="HGSｺﾞｼｯｸM"/>
      <family val="3"/>
      <charset val="128"/>
    </font>
    <font>
      <sz val="11"/>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sz val="11"/>
      <color theme="0"/>
      <name val="HGSｺﾞｼｯｸM"/>
      <family val="3"/>
      <charset val="128"/>
    </font>
    <font>
      <sz val="11"/>
      <color theme="0"/>
      <name val="ＭＳ Ｐゴシック"/>
      <family val="3"/>
      <charset val="128"/>
      <scheme val="minor"/>
    </font>
    <font>
      <sz val="12"/>
      <color theme="0"/>
      <name val="HGSｺﾞｼｯｸM"/>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1">
    <xf numFmtId="0" fontId="0" fillId="0" borderId="0" xfId="0">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1"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176" fontId="12" fillId="0" borderId="3" xfId="0" applyNumberFormat="1" applyFont="1" applyBorder="1" applyAlignment="1">
      <alignment horizontal="right" vertical="center" shrinkToFit="1"/>
    </xf>
    <xf numFmtId="0" fontId="12" fillId="0" borderId="5" xfId="0" applyFont="1" applyBorder="1">
      <alignment vertical="center"/>
    </xf>
    <xf numFmtId="0" fontId="12" fillId="0" borderId="7" xfId="0" applyFont="1" applyBorder="1">
      <alignment vertical="center"/>
    </xf>
    <xf numFmtId="0" fontId="0" fillId="0" borderId="0" xfId="0" applyAlignment="1">
      <alignment horizontal="center" vertical="center"/>
    </xf>
    <xf numFmtId="0" fontId="0" fillId="0" borderId="0" xfId="0" applyAlignment="1"/>
    <xf numFmtId="38" fontId="7" fillId="0" borderId="8" xfId="1" applyFont="1" applyBorder="1" applyAlignment="1"/>
    <xf numFmtId="0" fontId="0" fillId="0" borderId="8" xfId="0" applyBorder="1" applyAlignment="1">
      <alignment horizontal="center" vertical="center"/>
    </xf>
    <xf numFmtId="0" fontId="0" fillId="0" borderId="8" xfId="0" applyBorder="1" applyAlignment="1"/>
    <xf numFmtId="0" fontId="0" fillId="0" borderId="8" xfId="0" applyBorder="1" applyAlignment="1">
      <alignment horizontal="right" vertical="center"/>
    </xf>
    <xf numFmtId="38" fontId="14" fillId="0" borderId="8" xfId="0" applyNumberFormat="1" applyFont="1" applyBorder="1">
      <alignment vertical="center"/>
    </xf>
    <xf numFmtId="38" fontId="14" fillId="0" borderId="8" xfId="0" applyNumberFormat="1" applyFont="1" applyBorder="1" applyAlignment="1"/>
    <xf numFmtId="38" fontId="0" fillId="0" borderId="8" xfId="0" applyNumberFormat="1" applyBorder="1" applyAlignment="1"/>
    <xf numFmtId="38" fontId="8" fillId="0" borderId="8" xfId="0" applyNumberFormat="1" applyFont="1" applyBorder="1" applyAlignment="1"/>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0" fillId="2" borderId="8" xfId="0" applyFill="1" applyBorder="1" applyAlignment="1">
      <alignment horizontal="right" vertical="center"/>
    </xf>
    <xf numFmtId="38" fontId="7" fillId="2" borderId="8" xfId="1" applyFont="1" applyFill="1" applyBorder="1" applyAlignment="1"/>
    <xf numFmtId="0" fontId="0" fillId="3" borderId="0" xfId="0" applyFill="1">
      <alignment vertical="center"/>
    </xf>
    <xf numFmtId="0" fontId="0" fillId="4" borderId="8" xfId="0" applyFill="1" applyBorder="1">
      <alignment vertical="center"/>
    </xf>
    <xf numFmtId="38" fontId="7" fillId="4" borderId="8" xfId="1" applyFont="1" applyFill="1" applyBorder="1">
      <alignment vertical="center"/>
    </xf>
    <xf numFmtId="0" fontId="0" fillId="4" borderId="8" xfId="0" applyFill="1" applyBorder="1" applyAlignment="1">
      <alignment horizontal="center" vertical="center"/>
    </xf>
    <xf numFmtId="0" fontId="15" fillId="0" borderId="8" xfId="0" applyFont="1" applyBorder="1" applyAlignment="1">
      <alignment horizontal="center" vertical="center"/>
    </xf>
    <xf numFmtId="0" fontId="9" fillId="0" borderId="0" xfId="0" applyFont="1" applyAlignment="1">
      <alignment horizontal="center" vertical="center"/>
    </xf>
    <xf numFmtId="177" fontId="0" fillId="4" borderId="8" xfId="0" applyNumberFormat="1" applyFill="1" applyBorder="1">
      <alignment vertical="center"/>
    </xf>
    <xf numFmtId="178" fontId="3" fillId="0" borderId="3" xfId="0" applyNumberFormat="1" applyFont="1" applyBorder="1">
      <alignment vertical="center"/>
    </xf>
    <xf numFmtId="178" fontId="3" fillId="0" borderId="9" xfId="0" applyNumberFormat="1" applyFont="1" applyBorder="1">
      <alignment vertical="center"/>
    </xf>
    <xf numFmtId="178" fontId="3" fillId="0" borderId="6" xfId="0" applyNumberFormat="1" applyFont="1" applyBorder="1">
      <alignment vertical="center"/>
    </xf>
    <xf numFmtId="0" fontId="12" fillId="0" borderId="2" xfId="0" applyFont="1" applyBorder="1">
      <alignment vertical="center"/>
    </xf>
    <xf numFmtId="58" fontId="12" fillId="0" borderId="0" xfId="0" applyNumberFormat="1" applyFont="1">
      <alignment vertical="center"/>
    </xf>
    <xf numFmtId="0" fontId="12" fillId="0" borderId="3" xfId="0" applyFont="1" applyBorder="1">
      <alignment vertical="center"/>
    </xf>
    <xf numFmtId="0" fontId="12" fillId="0" borderId="8" xfId="0" applyFont="1" applyBorder="1" applyAlignment="1">
      <alignment vertical="center" shrinkToFit="1"/>
    </xf>
    <xf numFmtId="0" fontId="12" fillId="0" borderId="0" xfId="0" applyFont="1" applyAlignment="1">
      <alignment horizontal="right" vertical="center"/>
    </xf>
    <xf numFmtId="0" fontId="3" fillId="0" borderId="0" xfId="0" applyFont="1">
      <alignment vertical="center"/>
    </xf>
    <xf numFmtId="0" fontId="14" fillId="0" borderId="0" xfId="0" applyFont="1">
      <alignment vertical="center"/>
    </xf>
    <xf numFmtId="0" fontId="0" fillId="0" borderId="0" xfId="0" applyAlignment="1">
      <alignment vertical="distributed"/>
    </xf>
    <xf numFmtId="0" fontId="0" fillId="0" borderId="8" xfId="0" applyBorder="1" applyAlignment="1">
      <alignment horizontal="center" vertical="center" wrapText="1" shrinkToFit="1"/>
    </xf>
    <xf numFmtId="0" fontId="12" fillId="0" borderId="6" xfId="0" applyFont="1" applyBorder="1" applyAlignment="1">
      <alignment horizontal="left" vertical="center"/>
    </xf>
    <xf numFmtId="0" fontId="12" fillId="0" borderId="0" xfId="0" applyFont="1" applyAlignment="1">
      <alignment horizontal="right" vertical="center"/>
    </xf>
    <xf numFmtId="0" fontId="0" fillId="0" borderId="0" xfId="0">
      <alignment vertical="center"/>
    </xf>
    <xf numFmtId="0" fontId="3" fillId="0" borderId="0" xfId="0" applyFont="1" applyAlignment="1">
      <alignment horizontal="right" vertical="center"/>
    </xf>
    <xf numFmtId="0" fontId="14" fillId="0" borderId="0" xfId="0" applyFont="1" applyAlignment="1">
      <alignment horizontal="right" vertical="center"/>
    </xf>
    <xf numFmtId="58" fontId="12" fillId="0" borderId="0" xfId="0" applyNumberFormat="1" applyFont="1">
      <alignment vertical="center"/>
    </xf>
    <xf numFmtId="58" fontId="3" fillId="0" borderId="0" xfId="0" quotePrefix="1" applyNumberFormat="1" applyFont="1" applyAlignment="1">
      <alignment horizontal="right" vertical="center"/>
    </xf>
    <xf numFmtId="0" fontId="12" fillId="0" borderId="8" xfId="0" applyFont="1" applyBorder="1">
      <alignment vertical="center"/>
    </xf>
    <xf numFmtId="0" fontId="12" fillId="0" borderId="3" xfId="0" applyFont="1" applyBorder="1">
      <alignment vertical="center"/>
    </xf>
    <xf numFmtId="0" fontId="17" fillId="0" borderId="0" xfId="0" applyFont="1">
      <alignment vertical="center"/>
    </xf>
    <xf numFmtId="0" fontId="18" fillId="0" borderId="0" xfId="0" applyFont="1">
      <alignment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0" fillId="0" borderId="10" xfId="0" applyBorder="1" applyAlignment="1">
      <alignment horizontal="left" vertical="center" wrapText="1" shrinkToFit="1"/>
    </xf>
    <xf numFmtId="0" fontId="0" fillId="0" borderId="11" xfId="0" applyBorder="1" applyAlignment="1">
      <alignment horizontal="left" vertical="center" wrapText="1" shrinkToFit="1"/>
    </xf>
    <xf numFmtId="0" fontId="0" fillId="0" borderId="12" xfId="0" applyBorder="1" applyAlignment="1">
      <alignment horizontal="left" vertical="center" wrapText="1" shrinkToFit="1"/>
    </xf>
    <xf numFmtId="0" fontId="12" fillId="0" borderId="8" xfId="0" applyFont="1" applyBorder="1" applyAlignment="1">
      <alignment vertical="center" shrinkToFit="1"/>
    </xf>
    <xf numFmtId="0" fontId="12" fillId="0" borderId="3" xfId="0" applyFont="1" applyBorder="1" applyAlignment="1">
      <alignment vertical="center" shrinkToFit="1"/>
    </xf>
    <xf numFmtId="0" fontId="12" fillId="0" borderId="0" xfId="0" applyFont="1">
      <alignment vertical="center"/>
    </xf>
    <xf numFmtId="0" fontId="0" fillId="0" borderId="0" xfId="0" applyAlignment="1">
      <alignment horizontal="right" vertical="center"/>
    </xf>
    <xf numFmtId="0" fontId="12" fillId="0" borderId="0" xfId="0" applyFont="1" applyAlignment="1">
      <alignment horizontal="left"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3" fillId="0" borderId="0" xfId="0" applyFont="1" applyAlignment="1">
      <alignment horizontal="left" vertical="justify" wrapText="1"/>
    </xf>
    <xf numFmtId="0" fontId="12"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05DF0-1764-4ABF-81A5-BE959B58E4FD}">
  <sheetPr>
    <tabColor rgb="FFFFFF00"/>
  </sheetPr>
  <dimension ref="A1:V76"/>
  <sheetViews>
    <sheetView showZeros="0" tabSelected="1" zoomScaleNormal="100" workbookViewId="0">
      <selection activeCell="P8" sqref="P8"/>
    </sheetView>
  </sheetViews>
  <sheetFormatPr defaultRowHeight="13.5"/>
  <cols>
    <col min="1" max="1" width="15" customWidth="1"/>
    <col min="2" max="2" width="4.625" customWidth="1"/>
    <col min="3" max="3" width="11.125" customWidth="1"/>
    <col min="4" max="4" width="11.875" customWidth="1"/>
    <col min="5" max="5" width="2.875" customWidth="1"/>
    <col min="6" max="6" width="11.625" customWidth="1"/>
    <col min="7" max="7" width="2.875" customWidth="1"/>
    <col min="8" max="8" width="10.875" customWidth="1"/>
    <col min="9" max="9" width="2.875" customWidth="1"/>
    <col min="10" max="10" width="11.875" customWidth="1"/>
    <col min="11" max="11" width="2.875" customWidth="1"/>
    <col min="16" max="16" width="10.75" customWidth="1"/>
    <col min="17" max="17" width="5.875" customWidth="1"/>
    <col min="18" max="21" width="8.875" customWidth="1"/>
  </cols>
  <sheetData>
    <row r="1" spans="1:13">
      <c r="A1" s="42" t="s">
        <v>42</v>
      </c>
    </row>
    <row r="2" spans="1:13" ht="20.100000000000001" customHeight="1">
      <c r="A2" s="3"/>
      <c r="B2" s="3"/>
      <c r="C2" s="3"/>
      <c r="D2" s="3"/>
      <c r="E2" s="3"/>
      <c r="F2" s="3"/>
      <c r="G2" s="3"/>
      <c r="H2" s="48" t="s">
        <v>28</v>
      </c>
      <c r="I2" s="49"/>
      <c r="J2" s="49"/>
    </row>
    <row r="3" spans="1:13" ht="21.75" customHeight="1">
      <c r="A3" s="3"/>
      <c r="B3" s="3"/>
      <c r="C3" s="3"/>
      <c r="D3" s="3"/>
      <c r="E3" s="50"/>
      <c r="F3" s="47"/>
      <c r="H3" s="51" t="s">
        <v>29</v>
      </c>
      <c r="I3" s="49"/>
      <c r="J3" s="49"/>
    </row>
    <row r="4" spans="1:13" ht="12" customHeight="1">
      <c r="A4" s="3"/>
      <c r="B4" s="3"/>
      <c r="C4" s="3"/>
      <c r="D4" s="3"/>
      <c r="E4" s="37"/>
      <c r="H4" s="3"/>
    </row>
    <row r="5" spans="1:13" ht="20.100000000000001" customHeight="1">
      <c r="A5" s="3"/>
      <c r="B5" s="3"/>
      <c r="C5" s="3"/>
      <c r="D5" s="3"/>
      <c r="E5" s="3"/>
      <c r="F5" s="3"/>
      <c r="G5" s="3"/>
      <c r="H5" s="3"/>
      <c r="I5" s="3"/>
    </row>
    <row r="6" spans="1:13" ht="20.100000000000001" customHeight="1">
      <c r="A6" s="66" t="s">
        <v>30</v>
      </c>
      <c r="B6" s="66"/>
      <c r="C6" s="66"/>
      <c r="D6" s="3"/>
      <c r="E6" s="3"/>
      <c r="F6" s="3"/>
      <c r="G6" s="3"/>
      <c r="H6" s="3"/>
      <c r="I6" s="3"/>
    </row>
    <row r="7" spans="1:13" ht="16.5" customHeight="1">
      <c r="A7" s="3"/>
      <c r="B7" s="3"/>
      <c r="C7" s="3"/>
      <c r="D7" s="3"/>
      <c r="E7" s="3"/>
      <c r="F7" s="3"/>
      <c r="G7" s="3"/>
      <c r="H7" s="3"/>
      <c r="I7" s="3"/>
    </row>
    <row r="8" spans="1:13" ht="15" customHeight="1">
      <c r="A8" s="3"/>
      <c r="B8" s="3"/>
      <c r="C8" s="3"/>
      <c r="D8" s="3"/>
      <c r="E8" s="3"/>
      <c r="F8" s="3"/>
      <c r="G8" s="64" t="s">
        <v>27</v>
      </c>
      <c r="H8" s="47"/>
      <c r="I8" s="47"/>
      <c r="J8" s="47"/>
    </row>
    <row r="9" spans="1:13" ht="17.25" customHeight="1">
      <c r="A9" s="3"/>
      <c r="B9" s="3"/>
      <c r="C9" s="3"/>
      <c r="D9" s="3"/>
      <c r="E9" s="3"/>
      <c r="F9" s="3"/>
      <c r="G9" s="46" t="s">
        <v>0</v>
      </c>
      <c r="H9" s="65"/>
      <c r="I9" s="65"/>
      <c r="J9" s="65"/>
    </row>
    <row r="10" spans="1:13" ht="15.75" customHeight="1">
      <c r="A10" s="3"/>
      <c r="B10" s="3"/>
      <c r="C10" s="3"/>
      <c r="D10" s="3"/>
      <c r="E10" s="3"/>
      <c r="F10" s="3"/>
      <c r="G10" s="40"/>
      <c r="I10" s="40"/>
      <c r="J10" s="40" t="s">
        <v>31</v>
      </c>
    </row>
    <row r="11" spans="1:13" ht="24" customHeight="1">
      <c r="A11" s="3"/>
      <c r="B11" s="3"/>
      <c r="C11" s="3"/>
      <c r="D11" s="3"/>
      <c r="E11" s="3"/>
      <c r="F11" s="3"/>
      <c r="G11" s="3"/>
      <c r="H11" s="3"/>
      <c r="I11" s="3"/>
      <c r="J11" s="3"/>
      <c r="K11" s="3"/>
    </row>
    <row r="12" spans="1:13" ht="20.100000000000001" customHeight="1">
      <c r="A12" s="41" t="s">
        <v>44</v>
      </c>
      <c r="B12" s="3"/>
      <c r="C12" s="3"/>
      <c r="D12" s="3"/>
      <c r="E12" s="3"/>
      <c r="F12" s="3"/>
      <c r="G12" s="3"/>
      <c r="H12" s="3"/>
      <c r="I12" s="3"/>
      <c r="J12" s="3"/>
      <c r="K12" s="3"/>
      <c r="M12" s="43"/>
    </row>
    <row r="13" spans="1:13" ht="17.25" customHeight="1">
      <c r="A13" s="3"/>
      <c r="B13" s="3"/>
      <c r="C13" s="3"/>
      <c r="D13" s="3"/>
      <c r="E13" s="3"/>
      <c r="F13" s="3"/>
      <c r="G13" s="3"/>
      <c r="H13" s="3"/>
      <c r="I13" s="3"/>
      <c r="J13" s="3"/>
      <c r="K13" s="3"/>
    </row>
    <row r="14" spans="1:13" ht="85.5" customHeight="1">
      <c r="A14" s="69" t="s">
        <v>43</v>
      </c>
      <c r="B14" s="69"/>
      <c r="C14" s="69"/>
      <c r="D14" s="69"/>
      <c r="E14" s="69"/>
      <c r="F14" s="69"/>
      <c r="G14" s="69"/>
      <c r="H14" s="69"/>
      <c r="I14" s="69"/>
      <c r="J14" s="69"/>
      <c r="K14" s="3"/>
    </row>
    <row r="15" spans="1:13" ht="13.5" customHeight="1">
      <c r="A15" s="3"/>
      <c r="B15" s="3"/>
      <c r="C15" s="3"/>
      <c r="D15" s="3"/>
      <c r="E15" s="3"/>
      <c r="F15" s="3"/>
      <c r="G15" s="3"/>
      <c r="H15" s="3"/>
      <c r="I15" s="3"/>
      <c r="J15" s="3"/>
      <c r="K15" s="3"/>
    </row>
    <row r="16" spans="1:13" ht="18" customHeight="1">
      <c r="A16" s="3"/>
      <c r="B16" s="3"/>
      <c r="C16" s="3" t="s">
        <v>7</v>
      </c>
      <c r="D16" s="3"/>
      <c r="E16" s="3"/>
      <c r="F16" s="3"/>
      <c r="G16" s="3"/>
      <c r="H16" s="3"/>
      <c r="I16" s="3"/>
      <c r="J16" s="3"/>
      <c r="K16" s="3"/>
    </row>
    <row r="17" spans="1:22" ht="15.75" customHeight="1">
      <c r="A17" s="3"/>
      <c r="B17" s="3"/>
      <c r="C17" s="3"/>
      <c r="D17" s="3"/>
      <c r="E17" s="3"/>
      <c r="F17" s="3"/>
      <c r="G17" s="3"/>
      <c r="H17" s="3"/>
      <c r="I17" s="3"/>
      <c r="J17" s="3"/>
      <c r="K17" s="3"/>
    </row>
    <row r="18" spans="1:22" ht="20.100000000000001" customHeight="1">
      <c r="A18" s="6" t="s">
        <v>1</v>
      </c>
      <c r="B18" s="54">
        <f>A5</f>
        <v>0</v>
      </c>
      <c r="C18" s="54"/>
      <c r="D18" s="55"/>
      <c r="E18" s="3"/>
      <c r="F18" s="3"/>
      <c r="G18" s="3"/>
      <c r="H18" s="3"/>
      <c r="I18" s="3"/>
      <c r="K18" s="3"/>
    </row>
    <row r="19" spans="1:22" ht="18" customHeight="1">
      <c r="A19" s="3"/>
      <c r="B19" s="3"/>
      <c r="C19" s="3"/>
      <c r="D19" s="3"/>
      <c r="E19" s="3"/>
      <c r="F19" s="3"/>
      <c r="G19" s="3"/>
      <c r="H19" s="3"/>
      <c r="I19" s="3"/>
      <c r="J19" s="3"/>
      <c r="K19" s="3"/>
    </row>
    <row r="20" spans="1:22" ht="20.100000000000001" customHeight="1">
      <c r="A20" s="3" t="s">
        <v>32</v>
      </c>
      <c r="B20" s="3"/>
      <c r="C20" s="3"/>
      <c r="D20" s="3"/>
      <c r="E20" s="3"/>
      <c r="F20" s="3"/>
      <c r="G20" s="3"/>
      <c r="H20" s="3"/>
      <c r="I20" s="3"/>
      <c r="J20" s="3"/>
      <c r="K20" s="3"/>
    </row>
    <row r="21" spans="1:22" ht="18" customHeight="1">
      <c r="A21" s="1"/>
      <c r="B21" s="3"/>
      <c r="C21" s="3"/>
      <c r="D21" s="3"/>
      <c r="E21" s="3"/>
      <c r="F21" s="3"/>
      <c r="G21" s="3"/>
      <c r="H21" s="3"/>
      <c r="I21" s="3"/>
      <c r="J21" s="3"/>
      <c r="K21" s="3"/>
    </row>
    <row r="22" spans="1:22" ht="20.100000000000001" customHeight="1">
      <c r="A22" s="41" t="s">
        <v>40</v>
      </c>
      <c r="B22" s="3"/>
      <c r="C22" s="3"/>
      <c r="D22" s="3"/>
      <c r="E22" s="3"/>
      <c r="F22" s="3"/>
      <c r="G22" s="3"/>
      <c r="H22" s="3"/>
      <c r="I22" s="3"/>
      <c r="J22" s="3"/>
      <c r="K22" s="3"/>
      <c r="M22" s="31" t="s">
        <v>26</v>
      </c>
      <c r="N22" s="31" t="s">
        <v>13</v>
      </c>
      <c r="P22" s="16"/>
      <c r="Q22" s="16"/>
      <c r="R22" s="15" t="s">
        <v>14</v>
      </c>
      <c r="S22" s="15" t="s">
        <v>15</v>
      </c>
      <c r="T22" s="15" t="s">
        <v>16</v>
      </c>
      <c r="U22" s="15" t="s">
        <v>17</v>
      </c>
      <c r="V22" s="13"/>
    </row>
    <row r="23" spans="1:22" ht="33" customHeight="1">
      <c r="A23" s="56" t="s">
        <v>2</v>
      </c>
      <c r="B23" s="56"/>
      <c r="C23" s="56"/>
      <c r="D23" s="57" t="s">
        <v>9</v>
      </c>
      <c r="E23" s="58"/>
      <c r="F23" s="67" t="s">
        <v>10</v>
      </c>
      <c r="G23" s="58"/>
      <c r="H23" s="67" t="s">
        <v>11</v>
      </c>
      <c r="I23" s="68"/>
      <c r="J23" s="57" t="s">
        <v>12</v>
      </c>
      <c r="K23" s="68"/>
      <c r="N23" s="30">
        <v>3</v>
      </c>
      <c r="P23" s="59" t="s">
        <v>18</v>
      </c>
      <c r="Q23" s="16">
        <v>0</v>
      </c>
      <c r="R23" s="24">
        <v>0</v>
      </c>
      <c r="S23" s="24">
        <v>0</v>
      </c>
      <c r="T23" s="17">
        <v>0</v>
      </c>
      <c r="U23" s="18">
        <f>SUM(R23:T23)</f>
        <v>0</v>
      </c>
      <c r="V23" s="13"/>
    </row>
    <row r="24" spans="1:22" ht="30" customHeight="1">
      <c r="A24" s="52" t="s">
        <v>3</v>
      </c>
      <c r="B24" s="52"/>
      <c r="C24" s="53"/>
      <c r="D24" s="33">
        <f>VLOOKUP(N24,Q23:T26,2,FALSE)</f>
        <v>0</v>
      </c>
      <c r="E24" s="23" t="s">
        <v>6</v>
      </c>
      <c r="F24" s="34">
        <f>VLOOKUP(N24,Q23:T26,3,FALSE)</f>
        <v>0</v>
      </c>
      <c r="G24" s="22" t="s">
        <v>6</v>
      </c>
      <c r="H24" s="33">
        <f>VLOOKUP(N24,Q23:T26,4,FALSE)</f>
        <v>0</v>
      </c>
      <c r="I24" s="23" t="s">
        <v>6</v>
      </c>
      <c r="J24" s="9">
        <f>D24+F24+H24</f>
        <v>0</v>
      </c>
      <c r="K24" s="8" t="s">
        <v>6</v>
      </c>
      <c r="M24" s="26"/>
      <c r="N24" s="29"/>
      <c r="P24" s="60"/>
      <c r="Q24" s="16">
        <v>50</v>
      </c>
      <c r="R24" s="25">
        <v>37500</v>
      </c>
      <c r="S24" s="25">
        <v>6250</v>
      </c>
      <c r="T24" s="14">
        <f>S24</f>
        <v>6250</v>
      </c>
      <c r="U24" s="19">
        <f>SUM(R24:T24)</f>
        <v>50000</v>
      </c>
      <c r="V24" s="13"/>
    </row>
    <row r="25" spans="1:22" ht="30" customHeight="1">
      <c r="A25" s="62" t="s">
        <v>33</v>
      </c>
      <c r="B25" s="62"/>
      <c r="C25" s="63"/>
      <c r="D25" s="35">
        <f>VLOOKUP(N25,Q27:T29,2,FALSE)*M25</f>
        <v>0</v>
      </c>
      <c r="E25" s="23" t="s">
        <v>6</v>
      </c>
      <c r="F25" s="34">
        <f>VLOOKUP(N25,Q27:T29,3,FALSE)*M25</f>
        <v>0</v>
      </c>
      <c r="G25" s="22" t="s">
        <v>6</v>
      </c>
      <c r="H25" s="35">
        <f>VLOOKUP(N25,Q27:T29,3,FALSE)*M25</f>
        <v>0</v>
      </c>
      <c r="I25" s="23" t="s">
        <v>6</v>
      </c>
      <c r="J25" s="9">
        <f t="shared" ref="J25:J29" si="0">SUM(D25,F25,H25)</f>
        <v>0</v>
      </c>
      <c r="K25" s="8" t="s">
        <v>6</v>
      </c>
      <c r="M25" s="32"/>
      <c r="N25" s="12">
        <f>N23</f>
        <v>3</v>
      </c>
      <c r="P25" s="60"/>
      <c r="Q25" s="16">
        <v>100</v>
      </c>
      <c r="R25" s="25">
        <v>75000</v>
      </c>
      <c r="S25" s="25">
        <v>12500</v>
      </c>
      <c r="T25" s="14">
        <f t="shared" ref="T25:T40" si="1">S25</f>
        <v>12500</v>
      </c>
      <c r="U25" s="20">
        <f t="shared" ref="U25:U41" si="2">SUM(R25:T25)</f>
        <v>100000</v>
      </c>
      <c r="V25" s="13"/>
    </row>
    <row r="26" spans="1:22" ht="30" customHeight="1">
      <c r="A26" s="62" t="s">
        <v>34</v>
      </c>
      <c r="B26" s="62"/>
      <c r="C26" s="63"/>
      <c r="D26" s="35">
        <f>VLOOKUP(N26,Q30:T32,2,FALSE)*M26</f>
        <v>0</v>
      </c>
      <c r="E26" s="23" t="s">
        <v>6</v>
      </c>
      <c r="F26" s="34">
        <f>VLOOKUP(N26,Q30:T32,3,FALSE)*M26</f>
        <v>0</v>
      </c>
      <c r="G26" s="22" t="s">
        <v>6</v>
      </c>
      <c r="H26" s="35">
        <f>VLOOKUP(N26,Q30:T32,3,FALSE)*M26</f>
        <v>0</v>
      </c>
      <c r="I26" s="23" t="s">
        <v>6</v>
      </c>
      <c r="J26" s="9">
        <f t="shared" si="0"/>
        <v>0</v>
      </c>
      <c r="K26" s="8" t="s">
        <v>6</v>
      </c>
      <c r="M26" s="32"/>
      <c r="N26" s="12">
        <f>N23</f>
        <v>3</v>
      </c>
      <c r="P26" s="61"/>
      <c r="Q26" s="16">
        <v>150</v>
      </c>
      <c r="R26" s="25">
        <v>112500</v>
      </c>
      <c r="S26" s="25">
        <v>18750</v>
      </c>
      <c r="T26" s="14">
        <f t="shared" si="1"/>
        <v>18750</v>
      </c>
      <c r="U26" s="20">
        <f t="shared" si="2"/>
        <v>150000</v>
      </c>
      <c r="V26" s="13"/>
    </row>
    <row r="27" spans="1:22" ht="30" customHeight="1">
      <c r="A27" s="52" t="s">
        <v>35</v>
      </c>
      <c r="B27" s="52"/>
      <c r="C27" s="53"/>
      <c r="D27" s="35">
        <f>VLOOKUP(N27,Q33:T35,2,FALSE)*M27</f>
        <v>0</v>
      </c>
      <c r="E27" s="23" t="s">
        <v>6</v>
      </c>
      <c r="F27" s="34">
        <f>VLOOKUP(N27,Q33:T35,3,FALSE)*M27</f>
        <v>0</v>
      </c>
      <c r="G27" s="22" t="s">
        <v>6</v>
      </c>
      <c r="H27" s="35">
        <f>VLOOKUP(N27,Q33:T35,3,FALSE)*M27</f>
        <v>0</v>
      </c>
      <c r="I27" s="23" t="s">
        <v>6</v>
      </c>
      <c r="J27" s="9">
        <f t="shared" si="0"/>
        <v>0</v>
      </c>
      <c r="K27" s="8" t="s">
        <v>6</v>
      </c>
      <c r="M27" s="27"/>
      <c r="N27" s="12">
        <f>N23</f>
        <v>3</v>
      </c>
      <c r="P27" s="44" t="s">
        <v>19</v>
      </c>
      <c r="Q27" s="16">
        <v>1</v>
      </c>
      <c r="R27" s="25">
        <v>120000</v>
      </c>
      <c r="S27" s="25">
        <v>20000</v>
      </c>
      <c r="T27" s="14">
        <f t="shared" si="1"/>
        <v>20000</v>
      </c>
      <c r="U27" s="21">
        <f t="shared" si="2"/>
        <v>160000</v>
      </c>
      <c r="V27" s="13"/>
    </row>
    <row r="28" spans="1:22" ht="30" customHeight="1">
      <c r="A28" s="52" t="s">
        <v>36</v>
      </c>
      <c r="B28" s="52"/>
      <c r="C28" s="53"/>
      <c r="D28" s="35">
        <f>VLOOKUP(N28,Q36:T38,2,FALSE)*M28</f>
        <v>0</v>
      </c>
      <c r="E28" s="23" t="s">
        <v>6</v>
      </c>
      <c r="F28" s="34">
        <f>VLOOKUP(N28,Q36:T38,3,FALSE)*M28</f>
        <v>0</v>
      </c>
      <c r="G28" s="22" t="s">
        <v>6</v>
      </c>
      <c r="H28" s="35">
        <f>VLOOKUP(N28,Q36:T38,3,FALSE)*M28</f>
        <v>0</v>
      </c>
      <c r="I28" s="23" t="s">
        <v>6</v>
      </c>
      <c r="J28" s="9">
        <f t="shared" si="0"/>
        <v>0</v>
      </c>
      <c r="K28" s="8" t="s">
        <v>6</v>
      </c>
      <c r="M28" s="27"/>
      <c r="N28" s="12">
        <f>N23</f>
        <v>3</v>
      </c>
      <c r="P28" s="44"/>
      <c r="Q28" s="16">
        <v>2</v>
      </c>
      <c r="R28" s="25">
        <v>115000</v>
      </c>
      <c r="S28" s="25">
        <v>19000</v>
      </c>
      <c r="T28" s="14">
        <f t="shared" si="1"/>
        <v>19000</v>
      </c>
      <c r="U28" s="20">
        <f t="shared" si="2"/>
        <v>153000</v>
      </c>
      <c r="V28" s="13"/>
    </row>
    <row r="29" spans="1:22" ht="30" customHeight="1">
      <c r="A29" s="52" t="s">
        <v>37</v>
      </c>
      <c r="B29" s="52"/>
      <c r="C29" s="53"/>
      <c r="D29" s="35">
        <f>VLOOKUP(N29,Q39:T41,2,FALSE)*M29</f>
        <v>0</v>
      </c>
      <c r="E29" s="23" t="s">
        <v>6</v>
      </c>
      <c r="F29" s="34">
        <f>VLOOKUP(N29,Q39:T41,3,FALSE)*M29</f>
        <v>0</v>
      </c>
      <c r="G29" s="22" t="s">
        <v>6</v>
      </c>
      <c r="H29" s="35">
        <f>VLOOKUP(N29,Q39:T41,3,FALSE)*M29</f>
        <v>0</v>
      </c>
      <c r="I29" s="23" t="s">
        <v>6</v>
      </c>
      <c r="J29" s="9">
        <f t="shared" si="0"/>
        <v>0</v>
      </c>
      <c r="K29" s="8" t="s">
        <v>6</v>
      </c>
      <c r="M29" s="27"/>
      <c r="N29" s="29"/>
      <c r="P29" s="44"/>
      <c r="Q29" s="16">
        <v>3</v>
      </c>
      <c r="R29" s="25">
        <v>110000</v>
      </c>
      <c r="S29" s="25">
        <v>18000</v>
      </c>
      <c r="T29" s="14">
        <f t="shared" si="1"/>
        <v>18000</v>
      </c>
      <c r="U29" s="20">
        <f t="shared" si="2"/>
        <v>146000</v>
      </c>
      <c r="V29" s="13"/>
    </row>
    <row r="30" spans="1:22" ht="30" customHeight="1">
      <c r="A30" s="70" t="s">
        <v>38</v>
      </c>
      <c r="B30" s="10"/>
      <c r="C30" s="39" t="s">
        <v>4</v>
      </c>
      <c r="D30" s="9">
        <f>M30</f>
        <v>0</v>
      </c>
      <c r="E30" s="7" t="s">
        <v>6</v>
      </c>
      <c r="F30" s="9"/>
      <c r="G30" s="7" t="s">
        <v>6</v>
      </c>
      <c r="H30" s="9"/>
      <c r="I30" s="8" t="s">
        <v>6</v>
      </c>
      <c r="J30" s="9">
        <f>SUM(D30,F30,H30)</f>
        <v>0</v>
      </c>
      <c r="K30" s="8" t="s">
        <v>6</v>
      </c>
      <c r="M30" s="28"/>
      <c r="N30" s="12"/>
      <c r="P30" s="44" t="s">
        <v>20</v>
      </c>
      <c r="Q30" s="16">
        <v>1</v>
      </c>
      <c r="R30" s="25">
        <v>285000</v>
      </c>
      <c r="S30" s="25">
        <v>47500</v>
      </c>
      <c r="T30" s="14">
        <f t="shared" si="1"/>
        <v>47500</v>
      </c>
      <c r="U30" s="21">
        <f>SUM(R30:T30)</f>
        <v>380000</v>
      </c>
      <c r="V30" s="13"/>
    </row>
    <row r="31" spans="1:22" ht="30" customHeight="1">
      <c r="A31" s="45"/>
      <c r="B31" s="11"/>
      <c r="C31" s="39" t="s">
        <v>5</v>
      </c>
      <c r="D31" s="9">
        <f>M31</f>
        <v>0</v>
      </c>
      <c r="E31" s="7" t="s">
        <v>6</v>
      </c>
      <c r="F31" s="9"/>
      <c r="G31" s="7" t="s">
        <v>6</v>
      </c>
      <c r="H31" s="9"/>
      <c r="I31" s="8" t="s">
        <v>6</v>
      </c>
      <c r="J31" s="9">
        <f>SUM(D31,F31,H31)</f>
        <v>0</v>
      </c>
      <c r="K31" s="8" t="s">
        <v>6</v>
      </c>
      <c r="M31" s="28"/>
      <c r="N31" s="12"/>
      <c r="P31" s="44"/>
      <c r="Q31" s="16">
        <v>2</v>
      </c>
      <c r="R31" s="25">
        <v>265000</v>
      </c>
      <c r="S31" s="25">
        <v>44000</v>
      </c>
      <c r="T31" s="14">
        <f t="shared" si="1"/>
        <v>44000</v>
      </c>
      <c r="U31" s="20">
        <f t="shared" si="2"/>
        <v>353000</v>
      </c>
      <c r="V31" s="13"/>
    </row>
    <row r="32" spans="1:22" ht="30" customHeight="1">
      <c r="A32" s="38" t="s">
        <v>8</v>
      </c>
      <c r="B32" s="36"/>
      <c r="C32" s="4"/>
      <c r="D32" s="9">
        <f>SUM(D30:D31)</f>
        <v>0</v>
      </c>
      <c r="E32" s="8" t="s">
        <v>6</v>
      </c>
      <c r="F32" s="9">
        <f>SUM(F30:F31)</f>
        <v>0</v>
      </c>
      <c r="G32" s="7" t="s">
        <v>6</v>
      </c>
      <c r="H32" s="9">
        <f>SUM(H30:H31)</f>
        <v>0</v>
      </c>
      <c r="I32" s="8" t="s">
        <v>6</v>
      </c>
      <c r="J32" s="9">
        <f>SUM(D32,F32,H32)</f>
        <v>0</v>
      </c>
      <c r="K32" s="8" t="s">
        <v>6</v>
      </c>
      <c r="P32" s="44"/>
      <c r="Q32" s="16">
        <v>3</v>
      </c>
      <c r="R32" s="25">
        <v>245000</v>
      </c>
      <c r="S32" s="25">
        <v>40000</v>
      </c>
      <c r="T32" s="14">
        <f t="shared" si="1"/>
        <v>40000</v>
      </c>
      <c r="U32" s="20">
        <f t="shared" si="2"/>
        <v>325000</v>
      </c>
      <c r="V32" s="13"/>
    </row>
    <row r="33" spans="1:22" ht="30" customHeight="1">
      <c r="A33" s="3" t="s">
        <v>39</v>
      </c>
      <c r="B33" s="3"/>
      <c r="C33" s="3"/>
      <c r="D33" s="3"/>
      <c r="E33" s="5"/>
      <c r="F33" s="3"/>
      <c r="G33" s="5"/>
      <c r="H33" s="3"/>
      <c r="I33" s="5"/>
      <c r="J33" s="3"/>
      <c r="K33" s="5"/>
      <c r="P33" s="44" t="s">
        <v>21</v>
      </c>
      <c r="Q33" s="16">
        <v>1</v>
      </c>
      <c r="R33" s="25">
        <v>120000</v>
      </c>
      <c r="S33" s="25">
        <v>20000</v>
      </c>
      <c r="T33" s="14">
        <f t="shared" si="1"/>
        <v>20000</v>
      </c>
      <c r="U33" s="21">
        <f t="shared" si="2"/>
        <v>160000</v>
      </c>
      <c r="V33" s="13"/>
    </row>
    <row r="34" spans="1:22" ht="18.75" customHeight="1">
      <c r="P34" s="44"/>
      <c r="Q34" s="16">
        <v>2</v>
      </c>
      <c r="R34" s="25">
        <v>115000</v>
      </c>
      <c r="S34" s="25">
        <v>19000</v>
      </c>
      <c r="T34" s="14">
        <f t="shared" si="1"/>
        <v>19000</v>
      </c>
      <c r="U34" s="20">
        <f t="shared" si="2"/>
        <v>153000</v>
      </c>
      <c r="V34" s="13"/>
    </row>
    <row r="35" spans="1:22" ht="20.100000000000001" customHeight="1">
      <c r="A35" s="2"/>
      <c r="B35" s="2"/>
      <c r="C35" s="2"/>
      <c r="D35" s="2"/>
      <c r="E35" s="2"/>
      <c r="F35" s="2"/>
      <c r="G35" s="2"/>
      <c r="H35" s="2"/>
      <c r="I35" s="2"/>
      <c r="J35" s="2"/>
      <c r="K35" s="2"/>
      <c r="P35" s="44"/>
      <c r="Q35" s="16">
        <v>3</v>
      </c>
      <c r="R35" s="25">
        <v>110000</v>
      </c>
      <c r="S35" s="25">
        <v>18000</v>
      </c>
      <c r="T35" s="14">
        <f t="shared" si="1"/>
        <v>18000</v>
      </c>
      <c r="U35" s="20">
        <f t="shared" si="2"/>
        <v>146000</v>
      </c>
      <c r="V35" s="13"/>
    </row>
    <row r="36" spans="1:22" ht="20.100000000000001" customHeight="1">
      <c r="P36" s="44" t="s">
        <v>22</v>
      </c>
      <c r="Q36" s="16">
        <v>1</v>
      </c>
      <c r="R36" s="25">
        <v>800</v>
      </c>
      <c r="S36" s="25">
        <v>100</v>
      </c>
      <c r="T36" s="14">
        <f t="shared" si="1"/>
        <v>100</v>
      </c>
      <c r="U36" s="21">
        <f t="shared" si="2"/>
        <v>1000</v>
      </c>
      <c r="V36" s="13"/>
    </row>
    <row r="37" spans="1:22" ht="20.100000000000001" customHeight="1">
      <c r="P37" s="44"/>
      <c r="Q37" s="16">
        <v>2</v>
      </c>
      <c r="R37" s="25">
        <v>800</v>
      </c>
      <c r="S37" s="25">
        <v>100</v>
      </c>
      <c r="T37" s="14">
        <f t="shared" si="1"/>
        <v>100</v>
      </c>
      <c r="U37" s="20">
        <f t="shared" si="2"/>
        <v>1000</v>
      </c>
      <c r="V37" s="13"/>
    </row>
    <row r="38" spans="1:22" ht="20.100000000000001" customHeight="1">
      <c r="P38" s="44"/>
      <c r="Q38" s="16">
        <v>3</v>
      </c>
      <c r="R38" s="25">
        <v>800</v>
      </c>
      <c r="S38" s="25">
        <v>100</v>
      </c>
      <c r="T38" s="14">
        <f t="shared" si="1"/>
        <v>100</v>
      </c>
      <c r="U38" s="20">
        <f t="shared" si="2"/>
        <v>1000</v>
      </c>
      <c r="V38" s="13"/>
    </row>
    <row r="39" spans="1:22" ht="20.100000000000001" customHeight="1">
      <c r="A39" s="3"/>
      <c r="B39" s="3"/>
      <c r="C39" s="3"/>
      <c r="P39" s="44" t="s">
        <v>23</v>
      </c>
      <c r="Q39" s="16">
        <v>0</v>
      </c>
      <c r="R39" s="25">
        <v>0</v>
      </c>
      <c r="S39" s="25">
        <v>0</v>
      </c>
      <c r="T39" s="14">
        <f t="shared" si="1"/>
        <v>0</v>
      </c>
      <c r="U39" s="19">
        <f t="shared" si="2"/>
        <v>0</v>
      </c>
      <c r="V39" s="13"/>
    </row>
    <row r="40" spans="1:22" ht="20.100000000000001" customHeight="1">
      <c r="P40" s="44"/>
      <c r="Q40" s="16">
        <v>50</v>
      </c>
      <c r="R40" s="25">
        <v>50000</v>
      </c>
      <c r="S40" s="25">
        <v>8000</v>
      </c>
      <c r="T40" s="14">
        <f t="shared" si="1"/>
        <v>8000</v>
      </c>
      <c r="U40" s="21">
        <f t="shared" si="2"/>
        <v>66000</v>
      </c>
      <c r="V40" s="13"/>
    </row>
    <row r="41" spans="1:22" ht="20.100000000000001" customHeight="1">
      <c r="P41" s="44"/>
      <c r="Q41" s="16"/>
      <c r="R41" s="14"/>
      <c r="S41" s="14"/>
      <c r="T41" s="14"/>
      <c r="U41" s="20">
        <f t="shared" si="2"/>
        <v>0</v>
      </c>
      <c r="V41" s="13"/>
    </row>
    <row r="42" spans="1:22" ht="20.100000000000001" customHeight="1">
      <c r="P42" s="16" t="s">
        <v>24</v>
      </c>
      <c r="Q42" s="16"/>
      <c r="R42" s="16"/>
      <c r="S42" s="16"/>
      <c r="T42" s="16"/>
      <c r="U42" s="16"/>
      <c r="V42" s="13"/>
    </row>
    <row r="43" spans="1:22" ht="20.100000000000001" customHeight="1">
      <c r="P43" s="16" t="s">
        <v>25</v>
      </c>
      <c r="Q43" s="16"/>
      <c r="R43" s="16"/>
      <c r="S43" s="16"/>
      <c r="T43" s="16"/>
      <c r="U43" s="16"/>
      <c r="V43" s="13"/>
    </row>
    <row r="44" spans="1:22" ht="20.100000000000001" customHeight="1">
      <c r="P44" s="16"/>
      <c r="Q44" s="16"/>
      <c r="R44" s="16"/>
      <c r="S44" s="16"/>
      <c r="T44" s="16"/>
      <c r="U44" s="16"/>
      <c r="V44" s="13"/>
    </row>
    <row r="45" spans="1:22" ht="20.100000000000001" customHeight="1"/>
    <row r="46" spans="1:22" ht="20.100000000000001" customHeight="1"/>
    <row r="47" spans="1:22" ht="20.100000000000001" customHeight="1">
      <c r="A47" s="3"/>
      <c r="B47" s="3"/>
      <c r="C47" s="3"/>
    </row>
    <row r="48" spans="1:22" ht="20.100000000000001" customHeight="1">
      <c r="A48" s="46"/>
      <c r="B48" s="47"/>
      <c r="C48" s="3"/>
    </row>
    <row r="49" spans="8:8" ht="20.100000000000001" customHeight="1">
      <c r="H49" t="s">
        <v>41</v>
      </c>
    </row>
    <row r="50" spans="8:8" ht="20.100000000000001" customHeight="1"/>
    <row r="51" spans="8:8" ht="20.100000000000001" customHeight="1"/>
    <row r="52" spans="8:8" ht="20.100000000000001" customHeight="1"/>
    <row r="53" spans="8:8" ht="20.100000000000001" customHeight="1"/>
    <row r="54" spans="8:8" ht="20.100000000000001" customHeight="1"/>
    <row r="55" spans="8:8" ht="20.100000000000001" customHeight="1"/>
    <row r="56" spans="8:8" ht="20.100000000000001" customHeight="1"/>
    <row r="57" spans="8:8" ht="20.100000000000001" customHeight="1"/>
    <row r="58" spans="8:8" ht="20.100000000000001" customHeight="1"/>
    <row r="59" spans="8:8" ht="20.100000000000001" customHeight="1"/>
    <row r="60" spans="8:8" ht="20.100000000000001" customHeight="1"/>
    <row r="61" spans="8:8" ht="20.100000000000001" customHeight="1"/>
    <row r="62" spans="8:8" ht="20.100000000000001" customHeight="1"/>
    <row r="63" spans="8:8" ht="20.100000000000001" customHeight="1"/>
    <row r="64" spans="8: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sheetData>
  <mergeCells count="27">
    <mergeCell ref="A48:B48"/>
    <mergeCell ref="P23:P26"/>
    <mergeCell ref="A24:C24"/>
    <mergeCell ref="A25:C25"/>
    <mergeCell ref="A26:C26"/>
    <mergeCell ref="A27:C27"/>
    <mergeCell ref="P27:P29"/>
    <mergeCell ref="A28:C28"/>
    <mergeCell ref="A29:C29"/>
    <mergeCell ref="A30:A31"/>
    <mergeCell ref="P30:P32"/>
    <mergeCell ref="P33:P35"/>
    <mergeCell ref="P36:P38"/>
    <mergeCell ref="P39:P41"/>
    <mergeCell ref="A14:J14"/>
    <mergeCell ref="B18:D18"/>
    <mergeCell ref="A23:C23"/>
    <mergeCell ref="D23:E23"/>
    <mergeCell ref="F23:G23"/>
    <mergeCell ref="H23:I23"/>
    <mergeCell ref="J23:K23"/>
    <mergeCell ref="G9:J9"/>
    <mergeCell ref="H2:J2"/>
    <mergeCell ref="E3:F3"/>
    <mergeCell ref="H3:J3"/>
    <mergeCell ref="A6:C6"/>
    <mergeCell ref="G8:J8"/>
  </mergeCells>
  <phoneticPr fontId="16"/>
  <pageMargins left="0.78740157480314965" right="0.5118110236220472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別紙様式1</vt:lpstr>
      <vt:lpstr>別紙様式1!Print_Area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midori08</dc:creator>
  <cp:lastModifiedBy>midori18</cp:lastModifiedBy>
  <cp:lastPrinted>2025-06-23T02:12:39Z</cp:lastPrinted>
  <dcterms:created xsi:type="dcterms:W3CDTF">2016-06-16T01:22:46Z</dcterms:created>
  <dcterms:modified xsi:type="dcterms:W3CDTF">2025-07-15T00:11:06Z</dcterms:modified>
</cp:coreProperties>
</file>