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filterPrivacy="1" defaultThemeVersion="124226"/>
  <xr:revisionPtr revIDLastSave="0" documentId="13_ncr:1_{80EDE549-AF00-4940-9611-9464FC0B8C81}" xr6:coauthVersionLast="47" xr6:coauthVersionMax="47" xr10:uidLastSave="{00000000-0000-0000-0000-000000000000}"/>
  <bookViews>
    <workbookView xWindow="-120" yWindow="-120" windowWidth="20730" windowHeight="11160" xr2:uid="{00000000-000D-0000-FFFF-FFFF00000000}"/>
  </bookViews>
  <sheets>
    <sheet name="整理票【様式】" sheetId="12" r:id="rId1"/>
    <sheet name="整理票【記載例】" sheetId="11" r:id="rId2"/>
  </sheets>
  <definedNames>
    <definedName name="_xlnm.Print_Area" localSheetId="1">整理票【記載例】!$B$2:$AH$53</definedName>
    <definedName name="_xlnm.Print_Area" localSheetId="0">整理票【様式】!$B$6:$AH$30</definedName>
    <definedName name="_xlnm.Print_Titles" localSheetId="1">整理票【記載例】!$B:$B,整理票【記載例】!$8:$16</definedName>
    <definedName name="_xlnm.Print_Titles" localSheetId="0">整理票【様式】!$B:$B,整理票【様式】!$8:$16</definedName>
  </definedNames>
  <calcPr calcId="181029"/>
</workbook>
</file>

<file path=xl/calcChain.xml><?xml version="1.0" encoding="utf-8"?>
<calcChain xmlns="http://schemas.openxmlformats.org/spreadsheetml/2006/main">
  <c r="U44" i="12" l="1"/>
  <c r="U43" i="12" s="1"/>
  <c r="U42" i="12" s="1"/>
  <c r="U41" i="12" s="1"/>
  <c r="U40" i="12" s="1"/>
  <c r="U39" i="12" s="1"/>
  <c r="U38" i="12" s="1"/>
  <c r="U37" i="12" s="1"/>
  <c r="U36" i="12" s="1"/>
  <c r="U35" i="12" s="1"/>
  <c r="U34" i="12" s="1"/>
  <c r="U44" i="11"/>
  <c r="W47" i="11"/>
  <c r="V47" i="12"/>
  <c r="W22" i="12" s="1"/>
  <c r="AC47" i="12"/>
  <c r="AB47" i="12"/>
  <c r="W24" i="12" s="1"/>
  <c r="AA47" i="12"/>
  <c r="Z23" i="12" s="1"/>
  <c r="AA23" i="12" s="1"/>
  <c r="Z47" i="12"/>
  <c r="W23" i="12" s="1"/>
  <c r="Y47" i="12"/>
  <c r="X47" i="12"/>
  <c r="W21" i="12" s="1"/>
  <c r="W47" i="12"/>
  <c r="Z22" i="12" s="1"/>
  <c r="AA22" i="12" s="1"/>
  <c r="AG26" i="12"/>
  <c r="AF26" i="12"/>
  <c r="AE26" i="12"/>
  <c r="AD26" i="12"/>
  <c r="AC26" i="12"/>
  <c r="Y26" i="12"/>
  <c r="X26" i="12"/>
  <c r="N26" i="12"/>
  <c r="M26" i="12"/>
  <c r="L26" i="12"/>
  <c r="K26" i="12"/>
  <c r="J26" i="12"/>
  <c r="I26" i="12"/>
  <c r="H26" i="12"/>
  <c r="AB25" i="12"/>
  <c r="V25" i="12"/>
  <c r="P26" i="12"/>
  <c r="O26" i="12"/>
  <c r="AB24" i="12"/>
  <c r="Z24" i="12"/>
  <c r="AA24" i="12" s="1"/>
  <c r="AB23" i="12"/>
  <c r="AB22" i="12"/>
  <c r="AB21" i="12"/>
  <c r="Z21" i="12"/>
  <c r="AA21" i="12" s="1"/>
  <c r="AB20" i="12"/>
  <c r="AB18" i="12"/>
  <c r="W18" i="12"/>
  <c r="U18" i="12"/>
  <c r="T18" i="12" s="1"/>
  <c r="V47" i="11"/>
  <c r="AC47" i="11"/>
  <c r="AB47" i="11"/>
  <c r="AA47" i="11"/>
  <c r="Z47" i="11"/>
  <c r="Y47" i="11"/>
  <c r="X47" i="11"/>
  <c r="U43" i="11"/>
  <c r="U42" i="11" s="1"/>
  <c r="U41" i="11" s="1"/>
  <c r="U40" i="11" s="1"/>
  <c r="U39" i="11" s="1"/>
  <c r="U38" i="11" s="1"/>
  <c r="U37" i="11" s="1"/>
  <c r="U36" i="11" s="1"/>
  <c r="U35" i="11" s="1"/>
  <c r="U34" i="11" s="1"/>
  <c r="Z20" i="12" l="1"/>
  <c r="AA20" i="12" s="1"/>
  <c r="U25" i="12"/>
  <c r="T25" i="12" s="1"/>
  <c r="V24" i="12"/>
  <c r="U24" i="12" s="1"/>
  <c r="T24" i="12" s="1"/>
  <c r="V23" i="12"/>
  <c r="U23" i="12" s="1"/>
  <c r="T23" i="12" s="1"/>
  <c r="V22" i="12"/>
  <c r="U22" i="12" s="1"/>
  <c r="T22" i="12" s="1"/>
  <c r="V21" i="12"/>
  <c r="U21" i="12" s="1"/>
  <c r="T21" i="12" s="1"/>
  <c r="AB26" i="12"/>
  <c r="W20" i="12"/>
  <c r="V20" i="12" s="1"/>
  <c r="Z18" i="12"/>
  <c r="Z24" i="11"/>
  <c r="AA24" i="11" s="1"/>
  <c r="W24" i="11"/>
  <c r="Z23" i="11"/>
  <c r="AA23" i="11" s="1"/>
  <c r="W23" i="11"/>
  <c r="Z21" i="11"/>
  <c r="AA21" i="11" s="1"/>
  <c r="W21" i="11"/>
  <c r="Z22" i="11"/>
  <c r="AA22" i="11" s="1"/>
  <c r="W20" i="11"/>
  <c r="AG26" i="11"/>
  <c r="AF26" i="11"/>
  <c r="AE26" i="11"/>
  <c r="AD26" i="11"/>
  <c r="AC26" i="11"/>
  <c r="Y26" i="11"/>
  <c r="X26" i="11"/>
  <c r="N26" i="11"/>
  <c r="M26" i="11"/>
  <c r="L26" i="11"/>
  <c r="K26" i="11"/>
  <c r="J26" i="11"/>
  <c r="I26" i="11"/>
  <c r="H26" i="11"/>
  <c r="AB25" i="11"/>
  <c r="V25" i="11"/>
  <c r="P25" i="11"/>
  <c r="P26" i="11" s="1"/>
  <c r="O25" i="11"/>
  <c r="O26" i="11" s="1"/>
  <c r="AB24" i="11"/>
  <c r="AB23" i="11"/>
  <c r="AB22" i="11"/>
  <c r="AB21" i="11"/>
  <c r="AB20" i="11"/>
  <c r="AB18" i="11"/>
  <c r="W18" i="11"/>
  <c r="V26" i="12" l="1"/>
  <c r="Z26" i="12"/>
  <c r="AA18" i="12"/>
  <c r="AA26" i="12" s="1"/>
  <c r="U20" i="12"/>
  <c r="W26" i="12"/>
  <c r="V23" i="11"/>
  <c r="U23" i="11" s="1"/>
  <c r="T23" i="11" s="1"/>
  <c r="V21" i="11"/>
  <c r="U21" i="11" s="1"/>
  <c r="T21" i="11" s="1"/>
  <c r="V24" i="11"/>
  <c r="U24" i="11" s="1"/>
  <c r="T24" i="11" s="1"/>
  <c r="Z20" i="11"/>
  <c r="AA20" i="11" s="1"/>
  <c r="AB26" i="11"/>
  <c r="U18" i="11"/>
  <c r="T18" i="11" s="1"/>
  <c r="U25" i="11"/>
  <c r="T25" i="11" s="1"/>
  <c r="W22" i="11"/>
  <c r="V22" i="11" s="1"/>
  <c r="U22" i="11" s="1"/>
  <c r="T22" i="11" s="1"/>
  <c r="Z18" i="11"/>
  <c r="T20" i="12" l="1"/>
  <c r="T26" i="12" s="1"/>
  <c r="U26" i="12"/>
  <c r="V20" i="11"/>
  <c r="U20" i="11" s="1"/>
  <c r="T20" i="11" s="1"/>
  <c r="T26" i="11" s="1"/>
  <c r="W26" i="11"/>
  <c r="Z26" i="11"/>
  <c r="AA18" i="11"/>
  <c r="AA26" i="11" s="1"/>
  <c r="V26" i="11" l="1"/>
  <c r="U26" i="11"/>
</calcChain>
</file>

<file path=xl/sharedStrings.xml><?xml version="1.0" encoding="utf-8"?>
<sst xmlns="http://schemas.openxmlformats.org/spreadsheetml/2006/main" count="249" uniqueCount="111">
  <si>
    <t>都道府県名</t>
    <rPh sb="0" eb="4">
      <t>トドウフケン</t>
    </rPh>
    <rPh sb="4" eb="5">
      <t>ナ</t>
    </rPh>
    <phoneticPr fontId="2"/>
  </si>
  <si>
    <t>市町村名</t>
    <rPh sb="0" eb="3">
      <t>シチョウソン</t>
    </rPh>
    <rPh sb="3" eb="4">
      <t>ナ</t>
    </rPh>
    <phoneticPr fontId="2"/>
  </si>
  <si>
    <t>構成員（名）</t>
    <rPh sb="0" eb="2">
      <t>コウセイ</t>
    </rPh>
    <rPh sb="2" eb="3">
      <t>イン</t>
    </rPh>
    <rPh sb="4" eb="5">
      <t>ナ</t>
    </rPh>
    <phoneticPr fontId="2"/>
  </si>
  <si>
    <t>合計</t>
    <rPh sb="0" eb="2">
      <t>ゴウケイ</t>
    </rPh>
    <phoneticPr fontId="2"/>
  </si>
  <si>
    <t>人件費</t>
    <rPh sb="0" eb="3">
      <t>ジンケンヒ</t>
    </rPh>
    <phoneticPr fontId="2"/>
  </si>
  <si>
    <t>委託料</t>
    <rPh sb="0" eb="3">
      <t>イタクリョウ</t>
    </rPh>
    <phoneticPr fontId="2"/>
  </si>
  <si>
    <t>取　組　内　容</t>
    <rPh sb="0" eb="1">
      <t>トリ</t>
    </rPh>
    <rPh sb="2" eb="3">
      <t>クミ</t>
    </rPh>
    <rPh sb="4" eb="5">
      <t>ウチ</t>
    </rPh>
    <rPh sb="6" eb="7">
      <t>カタチ</t>
    </rPh>
    <phoneticPr fontId="2"/>
  </si>
  <si>
    <t>その他</t>
    <rPh sb="2" eb="3">
      <t>タ</t>
    </rPh>
    <phoneticPr fontId="2"/>
  </si>
  <si>
    <t>交付金の使途（円）</t>
    <rPh sb="0" eb="3">
      <t>コウフキン</t>
    </rPh>
    <rPh sb="4" eb="5">
      <t>ツカ</t>
    </rPh>
    <rPh sb="5" eb="6">
      <t>ト</t>
    </rPh>
    <rPh sb="7" eb="8">
      <t>エン</t>
    </rPh>
    <phoneticPr fontId="2"/>
  </si>
  <si>
    <t>支　　出</t>
    <rPh sb="0" eb="1">
      <t>シ</t>
    </rPh>
    <rPh sb="3" eb="4">
      <t>デ</t>
    </rPh>
    <phoneticPr fontId="2"/>
  </si>
  <si>
    <t>備考</t>
    <rPh sb="0" eb="2">
      <t>ビコウ</t>
    </rPh>
    <phoneticPr fontId="2"/>
  </si>
  <si>
    <t>対象森林所在市町村名</t>
    <rPh sb="0" eb="2">
      <t>タイショウ</t>
    </rPh>
    <rPh sb="2" eb="4">
      <t>シンリン</t>
    </rPh>
    <rPh sb="4" eb="6">
      <t>ショザイ</t>
    </rPh>
    <rPh sb="6" eb="10">
      <t>シチョウソンメイ</t>
    </rPh>
    <phoneticPr fontId="2"/>
  </si>
  <si>
    <t>自己負担額</t>
    <rPh sb="0" eb="2">
      <t>ジコ</t>
    </rPh>
    <rPh sb="2" eb="5">
      <t>フタンガク</t>
    </rPh>
    <phoneticPr fontId="2"/>
  </si>
  <si>
    <t>小計（交付金分）</t>
    <rPh sb="0" eb="2">
      <t>ショウケイ</t>
    </rPh>
    <rPh sb="3" eb="6">
      <t>コウフキン</t>
    </rPh>
    <rPh sb="6" eb="7">
      <t>ブン</t>
    </rPh>
    <phoneticPr fontId="2"/>
  </si>
  <si>
    <t>資機材・施設の整備</t>
    <rPh sb="0" eb="3">
      <t>シキザイ</t>
    </rPh>
    <rPh sb="4" eb="6">
      <t>シセツ</t>
    </rPh>
    <rPh sb="7" eb="9">
      <t>セイビ</t>
    </rPh>
    <phoneticPr fontId="2"/>
  </si>
  <si>
    <t>地域環境保全タイプ</t>
    <rPh sb="0" eb="2">
      <t>チイキ</t>
    </rPh>
    <rPh sb="2" eb="4">
      <t>カンキョウ</t>
    </rPh>
    <rPh sb="4" eb="6">
      <t>ホゼン</t>
    </rPh>
    <phoneticPr fontId="2"/>
  </si>
  <si>
    <t>収　　入</t>
    <rPh sb="0" eb="1">
      <t>オサム</t>
    </rPh>
    <rPh sb="3" eb="4">
      <t>イ</t>
    </rPh>
    <phoneticPr fontId="2"/>
  </si>
  <si>
    <t>国庫分</t>
    <rPh sb="0" eb="2">
      <t>コッコ</t>
    </rPh>
    <rPh sb="2" eb="3">
      <t>ブン</t>
    </rPh>
    <phoneticPr fontId="2"/>
  </si>
  <si>
    <t>地方分</t>
    <rPh sb="0" eb="2">
      <t>チホウ</t>
    </rPh>
    <rPh sb="2" eb="3">
      <t>ブン</t>
    </rPh>
    <phoneticPr fontId="2"/>
  </si>
  <si>
    <t>取組に対する交付金</t>
    <rPh sb="0" eb="2">
      <t>トリクミ</t>
    </rPh>
    <rPh sb="3" eb="4">
      <t>タイ</t>
    </rPh>
    <rPh sb="6" eb="9">
      <t>コウフキン</t>
    </rPh>
    <phoneticPr fontId="2"/>
  </si>
  <si>
    <t>資機材・施設の整備に対する交付金</t>
    <rPh sb="0" eb="1">
      <t>シ</t>
    </rPh>
    <rPh sb="1" eb="3">
      <t>キザイ</t>
    </rPh>
    <rPh sb="4" eb="6">
      <t>シセツ</t>
    </rPh>
    <rPh sb="7" eb="9">
      <t>セイビ</t>
    </rPh>
    <rPh sb="10" eb="11">
      <t>タイ</t>
    </rPh>
    <rPh sb="13" eb="16">
      <t>コウフキン</t>
    </rPh>
    <phoneticPr fontId="2"/>
  </si>
  <si>
    <t>都道府県の支援額</t>
    <rPh sb="0" eb="4">
      <t>トドウフケン</t>
    </rPh>
    <rPh sb="5" eb="7">
      <t>シエン</t>
    </rPh>
    <rPh sb="7" eb="8">
      <t>ガク</t>
    </rPh>
    <phoneticPr fontId="2"/>
  </si>
  <si>
    <t>市町村の支援額</t>
    <rPh sb="0" eb="3">
      <t>シチョウソン</t>
    </rPh>
    <rPh sb="4" eb="7">
      <t>シエンガク</t>
    </rPh>
    <phoneticPr fontId="2"/>
  </si>
  <si>
    <t>地域協議会名</t>
    <rPh sb="0" eb="2">
      <t>チイキ</t>
    </rPh>
    <rPh sb="2" eb="5">
      <t>キョウギカイ</t>
    </rPh>
    <rPh sb="5" eb="6">
      <t>メイ</t>
    </rPh>
    <phoneticPr fontId="2"/>
  </si>
  <si>
    <t>計</t>
    <rPh sb="0" eb="1">
      <t>ケイ</t>
    </rPh>
    <phoneticPr fontId="2"/>
  </si>
  <si>
    <t>活動推進費及び各取組内容（Ⓐ～Ⓓ）は別々に金額を記載してください。</t>
    <rPh sb="0" eb="2">
      <t>カツドウ</t>
    </rPh>
    <rPh sb="2" eb="4">
      <t>スイシン</t>
    </rPh>
    <rPh sb="4" eb="5">
      <t>ヒ</t>
    </rPh>
    <rPh sb="5" eb="6">
      <t>オヨ</t>
    </rPh>
    <rPh sb="7" eb="8">
      <t>カク</t>
    </rPh>
    <rPh sb="8" eb="10">
      <t>トリクミ</t>
    </rPh>
    <rPh sb="10" eb="12">
      <t>ナイヨウ</t>
    </rPh>
    <rPh sb="18" eb="20">
      <t>ベツベツ</t>
    </rPh>
    <rPh sb="21" eb="23">
      <t>キンガク</t>
    </rPh>
    <rPh sb="24" eb="26">
      <t>キサイ</t>
    </rPh>
    <phoneticPr fontId="2"/>
  </si>
  <si>
    <t>栃木県</t>
    <rPh sb="0" eb="3">
      <t>トチギケン</t>
    </rPh>
    <phoneticPr fontId="2"/>
  </si>
  <si>
    <t>とちぎ環境・みどり推進機構</t>
    <rPh sb="3" eb="5">
      <t>カンキョウ</t>
    </rPh>
    <rPh sb="9" eb="11">
      <t>スイシン</t>
    </rPh>
    <rPh sb="11" eb="13">
      <t>キコウ</t>
    </rPh>
    <phoneticPr fontId="2"/>
  </si>
  <si>
    <t>資機材・施設の整備</t>
    <phoneticPr fontId="2"/>
  </si>
  <si>
    <t>活動推進費</t>
    <rPh sb="0" eb="2">
      <t>カツドウ</t>
    </rPh>
    <rPh sb="2" eb="4">
      <t>スイシン</t>
    </rPh>
    <rPh sb="4" eb="5">
      <t>ヒ</t>
    </rPh>
    <phoneticPr fontId="2"/>
  </si>
  <si>
    <t>宇都宮市</t>
    <rPh sb="0" eb="4">
      <t>ウツノミヤシ</t>
    </rPh>
    <phoneticPr fontId="2"/>
  </si>
  <si>
    <t>栃木市</t>
    <rPh sb="0" eb="3">
      <t>トチギシ</t>
    </rPh>
    <phoneticPr fontId="2"/>
  </si>
  <si>
    <t>佐野市</t>
    <rPh sb="0" eb="3">
      <t>サノシ</t>
    </rPh>
    <phoneticPr fontId="2"/>
  </si>
  <si>
    <t>鹿沼市</t>
    <rPh sb="0" eb="3">
      <t>カヌマシ</t>
    </rPh>
    <phoneticPr fontId="2"/>
  </si>
  <si>
    <t>日光市</t>
    <rPh sb="0" eb="3">
      <t>ニッコウシ</t>
    </rPh>
    <phoneticPr fontId="2"/>
  </si>
  <si>
    <t>大田原市</t>
    <rPh sb="0" eb="4">
      <t>オオタワラシ</t>
    </rPh>
    <phoneticPr fontId="2"/>
  </si>
  <si>
    <t>矢板市</t>
    <rPh sb="0" eb="3">
      <t>ヤイタシ</t>
    </rPh>
    <phoneticPr fontId="2"/>
  </si>
  <si>
    <t>那須塩原市</t>
    <rPh sb="0" eb="5">
      <t>ナスシオバラシ</t>
    </rPh>
    <phoneticPr fontId="2"/>
  </si>
  <si>
    <t>さくら市</t>
    <rPh sb="3" eb="4">
      <t>シ</t>
    </rPh>
    <phoneticPr fontId="2"/>
  </si>
  <si>
    <t>那須烏山市</t>
    <rPh sb="0" eb="2">
      <t>ナス</t>
    </rPh>
    <rPh sb="2" eb="5">
      <t>カラスヤマシ</t>
    </rPh>
    <phoneticPr fontId="2"/>
  </si>
  <si>
    <t>上三川町</t>
    <rPh sb="0" eb="4">
      <t>カミノカワマチ</t>
    </rPh>
    <phoneticPr fontId="2"/>
  </si>
  <si>
    <t>益子町</t>
    <rPh sb="0" eb="3">
      <t>マシコマチ</t>
    </rPh>
    <phoneticPr fontId="2"/>
  </si>
  <si>
    <t>茂木町</t>
    <rPh sb="0" eb="3">
      <t>モテギマチ</t>
    </rPh>
    <phoneticPr fontId="2"/>
  </si>
  <si>
    <t>市貝町</t>
    <rPh sb="0" eb="3">
      <t>イチカイマチ</t>
    </rPh>
    <phoneticPr fontId="2"/>
  </si>
  <si>
    <t>壬生町</t>
    <rPh sb="0" eb="3">
      <t>ミブマチ</t>
    </rPh>
    <phoneticPr fontId="2"/>
  </si>
  <si>
    <t>塩谷町</t>
    <rPh sb="0" eb="3">
      <t>シオヤマチ</t>
    </rPh>
    <phoneticPr fontId="2"/>
  </si>
  <si>
    <t>那須町</t>
    <rPh sb="0" eb="3">
      <t>ナスマチ</t>
    </rPh>
    <phoneticPr fontId="2"/>
  </si>
  <si>
    <t>那珂川町</t>
    <rPh sb="0" eb="4">
      <t>ナカガワマチ</t>
    </rPh>
    <phoneticPr fontId="2"/>
  </si>
  <si>
    <t>※</t>
    <phoneticPr fontId="2"/>
  </si>
  <si>
    <t>（ha）</t>
  </si>
  <si>
    <t>（ｍ）</t>
    <phoneticPr fontId="2"/>
  </si>
  <si>
    <t>当該年度に長期にわたり手入れをされていなかったと考えられる森林を整備した面積</t>
    <rPh sb="0" eb="2">
      <t>トウガイ</t>
    </rPh>
    <rPh sb="2" eb="4">
      <t>ネンド</t>
    </rPh>
    <rPh sb="5" eb="7">
      <t>チョウキ</t>
    </rPh>
    <rPh sb="11" eb="13">
      <t>テイ</t>
    </rPh>
    <rPh sb="24" eb="25">
      <t>カンガ</t>
    </rPh>
    <rPh sb="29" eb="31">
      <t>シンリン</t>
    </rPh>
    <rPh sb="32" eb="34">
      <t>セイビ</t>
    </rPh>
    <rPh sb="36" eb="38">
      <t>メンセキ</t>
    </rPh>
    <phoneticPr fontId="2"/>
  </si>
  <si>
    <t>交付率
１/２
以内</t>
    <rPh sb="0" eb="3">
      <t>コウフリツ</t>
    </rPh>
    <rPh sb="8" eb="10">
      <t>イナイ</t>
    </rPh>
    <phoneticPr fontId="2"/>
  </si>
  <si>
    <t>交付率
１/３
以内</t>
    <rPh sb="0" eb="2">
      <t>コウフ</t>
    </rPh>
    <rPh sb="2" eb="3">
      <t>リツ</t>
    </rPh>
    <rPh sb="8" eb="10">
      <t>イナイ</t>
    </rPh>
    <phoneticPr fontId="2"/>
  </si>
  <si>
    <t>　</t>
    <phoneticPr fontId="10"/>
  </si>
  <si>
    <t>支出については自己負担額を含めた額を記載すること。</t>
    <rPh sb="0" eb="2">
      <t>シシュツ</t>
    </rPh>
    <rPh sb="7" eb="12">
      <t>ジコフタンガク</t>
    </rPh>
    <rPh sb="13" eb="14">
      <t>フク</t>
    </rPh>
    <rPh sb="16" eb="17">
      <t>ガク</t>
    </rPh>
    <rPh sb="18" eb="20">
      <t>キサイ</t>
    </rPh>
    <phoneticPr fontId="2"/>
  </si>
  <si>
    <t xml:space="preserve"> 関係人口創出・維持タイプ</t>
    <phoneticPr fontId="2"/>
  </si>
  <si>
    <t>令和３年</t>
    <rPh sb="0" eb="2">
      <t>レイワ</t>
    </rPh>
    <rPh sb="3" eb="4">
      <t>ネン</t>
    </rPh>
    <phoneticPr fontId="10"/>
  </si>
  <si>
    <t>平成２５年</t>
    <rPh sb="0" eb="2">
      <t>ヘイセイ</t>
    </rPh>
    <rPh sb="4" eb="5">
      <t>ネン</t>
    </rPh>
    <phoneticPr fontId="10"/>
  </si>
  <si>
    <t>平成２６年</t>
    <rPh sb="0" eb="2">
      <t>ヘイセイ</t>
    </rPh>
    <rPh sb="4" eb="5">
      <t>ネン</t>
    </rPh>
    <phoneticPr fontId="10"/>
  </si>
  <si>
    <t>平成２７年</t>
    <rPh sb="0" eb="2">
      <t>ヘイセイ</t>
    </rPh>
    <rPh sb="4" eb="5">
      <t>ネン</t>
    </rPh>
    <phoneticPr fontId="10"/>
  </si>
  <si>
    <t>平成２８年</t>
    <rPh sb="0" eb="2">
      <t>ヘイセイ</t>
    </rPh>
    <rPh sb="4" eb="5">
      <t>ネン</t>
    </rPh>
    <phoneticPr fontId="10"/>
  </si>
  <si>
    <t>平成２９年</t>
    <rPh sb="0" eb="2">
      <t>ヘイセイ</t>
    </rPh>
    <rPh sb="4" eb="5">
      <t>ネン</t>
    </rPh>
    <phoneticPr fontId="10"/>
  </si>
  <si>
    <t>平成３０年</t>
    <rPh sb="0" eb="2">
      <t>ヘイセイ</t>
    </rPh>
    <rPh sb="4" eb="5">
      <t>ネン</t>
    </rPh>
    <phoneticPr fontId="10"/>
  </si>
  <si>
    <t>令和元年</t>
    <rPh sb="0" eb="2">
      <t>レイワ</t>
    </rPh>
    <rPh sb="2" eb="3">
      <t>ゲン</t>
    </rPh>
    <rPh sb="3" eb="4">
      <t>ネン</t>
    </rPh>
    <phoneticPr fontId="10"/>
  </si>
  <si>
    <t>令和２年</t>
    <rPh sb="0" eb="2">
      <t>レイワ</t>
    </rPh>
    <rPh sb="3" eb="4">
      <t>ネン</t>
    </rPh>
    <phoneticPr fontId="10"/>
  </si>
  <si>
    <t>活動推進費</t>
    <rPh sb="0" eb="5">
      <t>カツドウスイシンヒ</t>
    </rPh>
    <phoneticPr fontId="2"/>
  </si>
  <si>
    <t>市町村</t>
    <rPh sb="0" eb="3">
      <t>シチョウソン</t>
    </rPh>
    <phoneticPr fontId="2"/>
  </si>
  <si>
    <t>国</t>
    <rPh sb="0" eb="1">
      <t>クニ</t>
    </rPh>
    <phoneticPr fontId="10"/>
  </si>
  <si>
    <t>県市町</t>
  </si>
  <si>
    <t>県市町</t>
    <rPh sb="0" eb="3">
      <t>ケンシマチ</t>
    </rPh>
    <phoneticPr fontId="10"/>
  </si>
  <si>
    <t>県市町</t>
    <rPh sb="0" eb="1">
      <t>ケン</t>
    </rPh>
    <rPh sb="1" eb="3">
      <t>シマチ</t>
    </rPh>
    <phoneticPr fontId="10"/>
  </si>
  <si>
    <t>タイプ別・年数別交付金額</t>
    <rPh sb="3" eb="4">
      <t>ベツ</t>
    </rPh>
    <rPh sb="5" eb="7">
      <t>ネンスウ</t>
    </rPh>
    <rPh sb="7" eb="8">
      <t>ベツ</t>
    </rPh>
    <rPh sb="8" eb="11">
      <t>コウフキン</t>
    </rPh>
    <rPh sb="11" eb="12">
      <t>ガク</t>
    </rPh>
    <phoneticPr fontId="2"/>
  </si>
  <si>
    <t>年度</t>
    <rPh sb="0" eb="2">
      <t>ネンド</t>
    </rPh>
    <phoneticPr fontId="2"/>
  </si>
  <si>
    <t>年数</t>
    <rPh sb="0" eb="2">
      <t>ネンスウ</t>
    </rPh>
    <phoneticPr fontId="2"/>
  </si>
  <si>
    <t>侵入竹</t>
    <rPh sb="0" eb="2">
      <t>シンニュウ</t>
    </rPh>
    <rPh sb="2" eb="3">
      <t>チク</t>
    </rPh>
    <phoneticPr fontId="2"/>
  </si>
  <si>
    <t>作業路</t>
    <rPh sb="0" eb="3">
      <t>サギョウロ</t>
    </rPh>
    <phoneticPr fontId="2"/>
  </si>
  <si>
    <t>関係人口</t>
    <rPh sb="0" eb="4">
      <t>カンケイジンコウ</t>
    </rPh>
    <phoneticPr fontId="2"/>
  </si>
  <si>
    <t>里山林・資源利用</t>
    <rPh sb="0" eb="3">
      <t>サトヤマリン</t>
    </rPh>
    <rPh sb="4" eb="8">
      <t>シゲンリヨウ</t>
    </rPh>
    <phoneticPr fontId="2"/>
  </si>
  <si>
    <t>区　　分</t>
    <rPh sb="0" eb="1">
      <t>ク</t>
    </rPh>
    <rPh sb="3" eb="4">
      <t>ブン</t>
    </rPh>
    <phoneticPr fontId="2"/>
  </si>
  <si>
    <r>
      <t>：枠にカーソルを合わせ、</t>
    </r>
    <r>
      <rPr>
        <b/>
        <u/>
        <sz val="14"/>
        <rFont val="ＭＳ Ｐゴシック"/>
        <family val="3"/>
        <charset val="128"/>
        <scheme val="minor"/>
      </rPr>
      <t>右の▼ボタン</t>
    </r>
    <r>
      <rPr>
        <b/>
        <sz val="14"/>
        <rFont val="ＭＳ Ｐゴシック"/>
        <family val="3"/>
        <charset val="128"/>
        <scheme val="minor"/>
      </rPr>
      <t>で該当するメニューを選択（クリック）</t>
    </r>
    <phoneticPr fontId="10"/>
  </si>
  <si>
    <t>資機材・
施設の整備</t>
    <rPh sb="0" eb="3">
      <t>シキザイ</t>
    </rPh>
    <rPh sb="5" eb="7">
      <t>シセツ</t>
    </rPh>
    <rPh sb="8" eb="10">
      <t>セイビ</t>
    </rPh>
    <phoneticPr fontId="2"/>
  </si>
  <si>
    <t>間伐等(除伐、枝打ち含む)の実施面積</t>
    <rPh sb="0" eb="2">
      <t>カンバツ</t>
    </rPh>
    <rPh sb="2" eb="3">
      <t>トウ</t>
    </rPh>
    <rPh sb="4" eb="5">
      <t>ジョ</t>
    </rPh>
    <rPh sb="5" eb="6">
      <t>バツ</t>
    </rPh>
    <rPh sb="7" eb="9">
      <t>エダウ</t>
    </rPh>
    <rPh sb="10" eb="11">
      <t>フク</t>
    </rPh>
    <rPh sb="14" eb="16">
      <t>ジッシ</t>
    </rPh>
    <rPh sb="16" eb="18">
      <t>メンセキ</t>
    </rPh>
    <phoneticPr fontId="2"/>
  </si>
  <si>
    <t>（事業開始年度）</t>
    <rPh sb="1" eb="3">
      <t>ジギョウ</t>
    </rPh>
    <rPh sb="3" eb="5">
      <t>カイシ</t>
    </rPh>
    <rPh sb="5" eb="7">
      <t>ネンド</t>
    </rPh>
    <phoneticPr fontId="2"/>
  </si>
  <si>
    <t>地域外関係者の参加者数
（延べ人数）</t>
    <rPh sb="0" eb="6">
      <t>チイキガイカンケイシャ</t>
    </rPh>
    <rPh sb="7" eb="11">
      <t>サンカシャスウ</t>
    </rPh>
    <rPh sb="13" eb="14">
      <t>ノ</t>
    </rPh>
    <rPh sb="15" eb="17">
      <t>ニンズウ</t>
    </rPh>
    <phoneticPr fontId="2"/>
  </si>
  <si>
    <t>令和４年</t>
    <rPh sb="0" eb="2">
      <t>レイワ</t>
    </rPh>
    <rPh sb="3" eb="4">
      <t>ネン</t>
    </rPh>
    <phoneticPr fontId="2"/>
  </si>
  <si>
    <t>令和５年</t>
    <rPh sb="0" eb="2">
      <t>レイワ</t>
    </rPh>
    <rPh sb="3" eb="4">
      <t>ネン</t>
    </rPh>
    <phoneticPr fontId="2"/>
  </si>
  <si>
    <t>Ⓐ
里山林保全</t>
    <phoneticPr fontId="2"/>
  </si>
  <si>
    <t>Ⓑ
 侵入竹除去・竹林整備</t>
    <phoneticPr fontId="2"/>
  </si>
  <si>
    <t>Ⓒ
森林資源利用タイプ</t>
    <phoneticPr fontId="2"/>
  </si>
  <si>
    <t>Ⓓ
 森林機能強化タイプ</t>
    <phoneticPr fontId="2"/>
  </si>
  <si>
    <t>里山林保全</t>
    <rPh sb="0" eb="2">
      <t>サトヤマ</t>
    </rPh>
    <rPh sb="2" eb="3">
      <t>リン</t>
    </rPh>
    <rPh sb="3" eb="5">
      <t>ホゼン</t>
    </rPh>
    <phoneticPr fontId="2"/>
  </si>
  <si>
    <t>侵入竹除去・竹林整備</t>
    <rPh sb="0" eb="2">
      <t>シンニュウ</t>
    </rPh>
    <rPh sb="2" eb="3">
      <t>タケ</t>
    </rPh>
    <rPh sb="3" eb="5">
      <t>ジョキョ</t>
    </rPh>
    <rPh sb="6" eb="8">
      <t>チクリン</t>
    </rPh>
    <rPh sb="8" eb="10">
      <t>セイビ</t>
    </rPh>
    <phoneticPr fontId="2"/>
  </si>
  <si>
    <t>森林資源利用タイプ</t>
    <rPh sb="0" eb="2">
      <t>シンリン</t>
    </rPh>
    <rPh sb="2" eb="4">
      <t>シゲン</t>
    </rPh>
    <rPh sb="4" eb="6">
      <t>リヨウ</t>
    </rPh>
    <phoneticPr fontId="2"/>
  </si>
  <si>
    <t>森林機能強化タイプ</t>
    <rPh sb="0" eb="2">
      <t>シンリン</t>
    </rPh>
    <rPh sb="2" eb="4">
      <t>キノウ</t>
    </rPh>
    <rPh sb="4" eb="6">
      <t>キョウカ</t>
    </rPh>
    <phoneticPr fontId="2"/>
  </si>
  <si>
    <t>※</t>
  </si>
  <si>
    <t>関係人口創出・維持タイプに該当する場合は、「1」を記入すること。</t>
    <rPh sb="0" eb="6">
      <t>カンケイジンコウソウシュツ</t>
    </rPh>
    <rPh sb="7" eb="9">
      <t>イジ</t>
    </rPh>
    <rPh sb="13" eb="15">
      <t>ガイトウ</t>
    </rPh>
    <rPh sb="17" eb="19">
      <t>バアイ</t>
    </rPh>
    <rPh sb="25" eb="27">
      <t>キニュウ</t>
    </rPh>
    <phoneticPr fontId="2"/>
  </si>
  <si>
    <t>関係人口創出・維持タイプ
　　　　(該当の有無)</t>
    <rPh sb="0" eb="4">
      <t>カンケイジンコウ</t>
    </rPh>
    <rPh sb="4" eb="6">
      <t>ソウシュツ</t>
    </rPh>
    <rPh sb="7" eb="9">
      <t>イジ</t>
    </rPh>
    <rPh sb="18" eb="20">
      <t>ガイトウ</t>
    </rPh>
    <rPh sb="21" eb="23">
      <t>ウム</t>
    </rPh>
    <phoneticPr fontId="2"/>
  </si>
  <si>
    <t>（別紙3　様式第19号　別紙１）</t>
    <rPh sb="1" eb="3">
      <t>ベッシ</t>
    </rPh>
    <rPh sb="5" eb="7">
      <t>ヨウシキ</t>
    </rPh>
    <rPh sb="7" eb="8">
      <t>ダイ</t>
    </rPh>
    <rPh sb="10" eb="11">
      <t>ゴウ</t>
    </rPh>
    <rPh sb="12" eb="14">
      <t>ベッシ</t>
    </rPh>
    <phoneticPr fontId="2"/>
  </si>
  <si>
    <t>【 記載例 】</t>
  </si>
  <si>
    <t>実　施　状　況　整　理　票</t>
    <phoneticPr fontId="2"/>
  </si>
  <si>
    <t>：みどり色部分は数字を直接入力する</t>
    <rPh sb="4" eb="5">
      <t>ショク</t>
    </rPh>
    <rPh sb="5" eb="7">
      <t>ブブン</t>
    </rPh>
    <rPh sb="8" eb="10">
      <t>スウジ</t>
    </rPh>
    <rPh sb="11" eb="13">
      <t>チョクセツ</t>
    </rPh>
    <rPh sb="13" eb="15">
      <t>ニュウリョク</t>
    </rPh>
    <phoneticPr fontId="10"/>
  </si>
  <si>
    <t>活動組織名</t>
    <phoneticPr fontId="2"/>
  </si>
  <si>
    <t>　　　</t>
    <phoneticPr fontId="2"/>
  </si>
  <si>
    <t>昭和の森を守る会</t>
    <phoneticPr fontId="2"/>
  </si>
  <si>
    <t>：水色部分は文字を直接入力する</t>
    <rPh sb="1" eb="2">
      <t>ミズ</t>
    </rPh>
    <rPh sb="2" eb="3">
      <t>ショク</t>
    </rPh>
    <rPh sb="3" eb="5">
      <t>ブブン</t>
    </rPh>
    <rPh sb="6" eb="8">
      <t>モジ</t>
    </rPh>
    <rPh sb="9" eb="11">
      <t>チョクセツ</t>
    </rPh>
    <rPh sb="11" eb="13">
      <t>ニュウリョク</t>
    </rPh>
    <phoneticPr fontId="10"/>
  </si>
  <si>
    <t>：水色部分は文字等を直接入力する</t>
    <rPh sb="1" eb="2">
      <t>ミズ</t>
    </rPh>
    <rPh sb="2" eb="3">
      <t>ショク</t>
    </rPh>
    <rPh sb="3" eb="5">
      <t>ブブン</t>
    </rPh>
    <rPh sb="6" eb="8">
      <t>モジ</t>
    </rPh>
    <rPh sb="8" eb="9">
      <t>トウ</t>
    </rPh>
    <rPh sb="10" eb="12">
      <t>チョクセツ</t>
    </rPh>
    <rPh sb="12" eb="14">
      <t>ニュウリョク</t>
    </rPh>
    <phoneticPr fontId="10"/>
  </si>
  <si>
    <t>令和６年</t>
    <rPh sb="0" eb="2">
      <t>レイワ</t>
    </rPh>
    <rPh sb="3" eb="4">
      <t>ネン</t>
    </rPh>
    <phoneticPr fontId="2"/>
  </si>
  <si>
    <t>R 6</t>
    <phoneticPr fontId="2"/>
  </si>
  <si>
    <t>アドバイザー活用の有無</t>
    <rPh sb="6" eb="8">
      <t>カツヨウ</t>
    </rPh>
    <rPh sb="9" eb="11">
      <t>ウム</t>
    </rPh>
    <phoneticPr fontId="2"/>
  </si>
  <si>
    <t>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</si>
</sst>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Red]\-#,##0.0"/>
    <numFmt numFmtId="177" formatCode="#,##0_);[Red]\(#,##0\)"/>
    <numFmt numFmtId="178" formatCode="0.0_ "/>
    <numFmt numFmtId="179" formatCode="0.0"/>
    <numFmt numFmtId="180" formatCode="#&quot; 年&quot;"/>
  </numFmts>
  <fonts count="25"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5"/>
      <color theme="1"/>
      <name val="ＭＳ Ｐゴシック"/>
      <family val="3"/>
      <charset val="128"/>
      <scheme val="minor"/>
    </font>
    <font>
      <sz val="15"/>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b/>
      <sz val="12"/>
      <color theme="1"/>
      <name val="ＭＳ Ｐゴシック"/>
      <family val="3"/>
      <charset val="128"/>
      <scheme val="minor"/>
    </font>
    <font>
      <sz val="11"/>
      <color theme="1"/>
      <name val="ＭＳ Ｐゴシック"/>
      <family val="3"/>
      <charset val="128"/>
      <scheme val="minor"/>
    </font>
    <font>
      <sz val="14"/>
      <name val="ＭＳ Ｐ明朝"/>
      <family val="1"/>
      <charset val="128"/>
    </font>
    <font>
      <b/>
      <sz val="14"/>
      <name val="ＭＳ Ｐゴシック"/>
      <family val="3"/>
      <charset val="128"/>
      <scheme val="minor"/>
    </font>
    <font>
      <b/>
      <u/>
      <sz val="14"/>
      <name val="ＭＳ Ｐゴシック"/>
      <family val="3"/>
      <charset val="128"/>
      <scheme val="minor"/>
    </font>
    <font>
      <sz val="11"/>
      <name val="ＭＳ Ｐゴシック"/>
      <family val="3"/>
      <charset val="128"/>
      <scheme val="minor"/>
    </font>
    <font>
      <sz val="10"/>
      <name val="ＭＳ Ｐゴシック"/>
      <family val="3"/>
      <charset val="128"/>
      <scheme val="minor"/>
    </font>
    <font>
      <sz val="12"/>
      <name val="ＭＳ Ｐゴシック"/>
      <family val="3"/>
      <charset val="128"/>
      <scheme val="minor"/>
    </font>
    <font>
      <b/>
      <sz val="18"/>
      <color rgb="FFFF0000"/>
      <name val="ＭＳ Ｐゴシック"/>
      <family val="3"/>
      <charset val="128"/>
      <scheme val="minor"/>
    </font>
    <font>
      <b/>
      <sz val="18"/>
      <name val="ＭＳ Ｐゴシック"/>
      <family val="3"/>
      <charset val="128"/>
      <scheme val="minor"/>
    </font>
    <font>
      <sz val="14"/>
      <name val="ＭＳ Ｐゴシック"/>
      <family val="3"/>
      <charset val="128"/>
      <scheme val="minor"/>
    </font>
    <font>
      <sz val="12"/>
      <color rgb="FFFF0000"/>
      <name val="ＭＳ Ｐゴシック"/>
      <family val="3"/>
      <charset val="128"/>
      <scheme val="minor"/>
    </font>
    <font>
      <b/>
      <sz val="16"/>
      <color rgb="FFC00000"/>
      <name val="ＭＳ Ｐゴシック"/>
      <family val="3"/>
      <charset val="128"/>
      <scheme val="minor"/>
    </font>
    <font>
      <b/>
      <sz val="18"/>
      <color theme="1"/>
      <name val="ＭＳ Ｐゴシック"/>
      <family val="3"/>
      <charset val="128"/>
      <scheme val="minor"/>
    </font>
  </fonts>
  <fills count="11">
    <fill>
      <patternFill patternType="none"/>
    </fill>
    <fill>
      <patternFill patternType="gray125"/>
    </fill>
    <fill>
      <patternFill patternType="solid">
        <fgColor theme="8" tint="0.79998168889431442"/>
        <bgColor indexed="64"/>
      </patternFill>
    </fill>
    <fill>
      <patternFill patternType="solid">
        <fgColor rgb="FFFFFF99"/>
        <bgColor indexed="64"/>
      </patternFill>
    </fill>
    <fill>
      <patternFill patternType="solid">
        <fgColor theme="8" tint="0.59999389629810485"/>
        <bgColor indexed="64"/>
      </patternFill>
    </fill>
    <fill>
      <patternFill patternType="solid">
        <fgColor rgb="FFFFC000"/>
        <bgColor indexed="64"/>
      </patternFill>
    </fill>
    <fill>
      <patternFill patternType="solid">
        <fgColor theme="8" tint="0.39997558519241921"/>
        <bgColor indexed="64"/>
      </patternFill>
    </fill>
    <fill>
      <patternFill patternType="solid">
        <fgColor rgb="FF99FF66"/>
        <bgColor indexed="64"/>
      </patternFill>
    </fill>
    <fill>
      <patternFill patternType="solid">
        <fgColor rgb="FF92D050"/>
        <bgColor indexed="64"/>
      </patternFill>
    </fill>
    <fill>
      <patternFill patternType="solid">
        <fgColor rgb="FFFFFF00"/>
        <bgColor indexed="64"/>
      </patternFill>
    </fill>
    <fill>
      <patternFill patternType="solid">
        <fgColor theme="3" tint="0.79998168889431442"/>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hair">
        <color auto="1"/>
      </right>
      <top/>
      <bottom/>
      <diagonal/>
    </border>
    <border>
      <left style="hair">
        <color auto="1"/>
      </left>
      <right style="thin">
        <color auto="1"/>
      </right>
      <top/>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thin">
        <color auto="1"/>
      </top>
      <bottom style="hair">
        <color auto="1"/>
      </bottom>
      <diagonal/>
    </border>
    <border>
      <left style="hair">
        <color auto="1"/>
      </left>
      <right/>
      <top style="thin">
        <color auto="1"/>
      </top>
      <bottom style="hair">
        <color auto="1"/>
      </bottom>
      <diagonal/>
    </border>
    <border>
      <left style="hair">
        <color auto="1"/>
      </left>
      <right/>
      <top/>
      <bottom/>
      <diagonal/>
    </border>
    <border>
      <left style="hair">
        <color auto="1"/>
      </left>
      <right/>
      <top/>
      <bottom style="thin">
        <color auto="1"/>
      </bottom>
      <diagonal/>
    </border>
    <border>
      <left/>
      <right style="hair">
        <color auto="1"/>
      </right>
      <top style="thin">
        <color auto="1"/>
      </top>
      <bottom style="hair">
        <color auto="1"/>
      </bottom>
      <diagonal/>
    </border>
    <border>
      <left/>
      <right style="hair">
        <color auto="1"/>
      </right>
      <top/>
      <bottom/>
      <diagonal/>
    </border>
    <border>
      <left/>
      <right style="hair">
        <color auto="1"/>
      </right>
      <top/>
      <bottom style="thin">
        <color auto="1"/>
      </bottom>
      <diagonal/>
    </border>
  </borders>
  <cellStyleXfs count="2">
    <xf numFmtId="0" fontId="0" fillId="0" borderId="0"/>
    <xf numFmtId="38" fontId="1" fillId="0" borderId="0" applyFont="0" applyFill="0" applyBorder="0" applyAlignment="0" applyProtection="0">
      <alignment vertical="center"/>
    </xf>
  </cellStyleXfs>
  <cellXfs count="232">
    <xf numFmtId="0" fontId="0" fillId="0" borderId="0" xfId="0"/>
    <xf numFmtId="0" fontId="0" fillId="0" borderId="0" xfId="0" applyAlignment="1">
      <alignment shrinkToFit="1"/>
    </xf>
    <xf numFmtId="0" fontId="3" fillId="0" borderId="0" xfId="0" applyFont="1" applyAlignment="1">
      <alignment shrinkToFit="1"/>
    </xf>
    <xf numFmtId="0" fontId="3" fillId="0" borderId="0" xfId="0" applyFont="1" applyAlignment="1">
      <alignment horizontal="right"/>
    </xf>
    <xf numFmtId="0" fontId="3" fillId="0" borderId="0" xfId="0" applyFont="1"/>
    <xf numFmtId="177" fontId="0" fillId="0" borderId="0" xfId="0" applyNumberFormat="1" applyAlignment="1">
      <alignment shrinkToFit="1"/>
    </xf>
    <xf numFmtId="0" fontId="11" fillId="0" borderId="0" xfId="0" applyFont="1"/>
    <xf numFmtId="0" fontId="0" fillId="0" borderId="0" xfId="0" applyAlignment="1">
      <alignment wrapText="1"/>
    </xf>
    <xf numFmtId="0" fontId="17" fillId="0" borderId="0" xfId="0" applyFont="1" applyAlignment="1">
      <alignment shrinkToFit="1"/>
    </xf>
    <xf numFmtId="0" fontId="16" fillId="0" borderId="0" xfId="0" applyFont="1"/>
    <xf numFmtId="0" fontId="6" fillId="0" borderId="2" xfId="0" applyFont="1" applyBorder="1" applyAlignment="1">
      <alignment horizontal="center" vertical="center" wrapText="1" shrinkToFit="1"/>
    </xf>
    <xf numFmtId="0" fontId="6" fillId="0" borderId="16" xfId="0" applyFont="1" applyBorder="1" applyAlignment="1">
      <alignment vertical="center" wrapText="1"/>
    </xf>
    <xf numFmtId="179" fontId="7" fillId="0" borderId="16" xfId="0" applyNumberFormat="1" applyFont="1" applyBorder="1" applyAlignment="1">
      <alignment horizontal="right" vertical="center" shrinkToFit="1"/>
    </xf>
    <xf numFmtId="38" fontId="7" fillId="0" borderId="16" xfId="1" applyFont="1" applyFill="1" applyBorder="1" applyAlignment="1" applyProtection="1">
      <alignment horizontal="right" vertical="center" shrinkToFit="1"/>
    </xf>
    <xf numFmtId="0" fontId="7" fillId="0" borderId="16" xfId="0" applyFont="1" applyBorder="1" applyAlignment="1">
      <alignment horizontal="center" vertical="center" shrinkToFit="1"/>
    </xf>
    <xf numFmtId="0" fontId="4" fillId="0" borderId="5" xfId="0" applyFont="1" applyBorder="1" applyAlignment="1">
      <alignment vertical="top" textRotation="255" indent="1"/>
    </xf>
    <xf numFmtId="0" fontId="4" fillId="0" borderId="16" xfId="0" applyFont="1" applyBorder="1" applyAlignment="1">
      <alignment vertical="center" wrapText="1"/>
    </xf>
    <xf numFmtId="38" fontId="7" fillId="0" borderId="16" xfId="1" applyFont="1" applyFill="1" applyBorder="1" applyAlignment="1" applyProtection="1">
      <alignment horizontal="right" vertical="center" textRotation="255" shrinkToFit="1"/>
    </xf>
    <xf numFmtId="179" fontId="7" fillId="0" borderId="16" xfId="0" applyNumberFormat="1" applyFont="1" applyBorder="1" applyAlignment="1">
      <alignment vertical="center" shrinkToFit="1"/>
    </xf>
    <xf numFmtId="38" fontId="7" fillId="0" borderId="16" xfId="1" applyFont="1" applyFill="1" applyBorder="1" applyAlignment="1" applyProtection="1">
      <alignment vertical="center" shrinkToFit="1"/>
    </xf>
    <xf numFmtId="0" fontId="7" fillId="0" borderId="16" xfId="0" applyFont="1" applyBorder="1" applyAlignment="1">
      <alignment vertical="center" textRotation="255" shrinkToFit="1"/>
    </xf>
    <xf numFmtId="0" fontId="7" fillId="0" borderId="16" xfId="0" applyFont="1" applyBorder="1" applyAlignment="1">
      <alignment vertical="center" shrinkToFit="1"/>
    </xf>
    <xf numFmtId="0" fontId="4" fillId="0" borderId="2" xfId="0" applyFont="1" applyBorder="1" applyAlignment="1">
      <alignment vertical="top" textRotation="255" indent="1"/>
    </xf>
    <xf numFmtId="0" fontId="6" fillId="0" borderId="2" xfId="0" applyFont="1" applyBorder="1" applyAlignment="1">
      <alignment vertical="center" wrapText="1"/>
    </xf>
    <xf numFmtId="176" fontId="7" fillId="0" borderId="2" xfId="0" applyNumberFormat="1" applyFont="1" applyBorder="1" applyAlignment="1">
      <alignment vertical="center" shrinkToFit="1"/>
    </xf>
    <xf numFmtId="0" fontId="7" fillId="0" borderId="2" xfId="0" applyFont="1" applyBorder="1" applyAlignment="1">
      <alignment vertical="center" shrinkToFit="1"/>
    </xf>
    <xf numFmtId="178" fontId="7" fillId="0" borderId="2" xfId="0" applyNumberFormat="1" applyFont="1" applyBorder="1" applyAlignment="1">
      <alignment vertical="center" shrinkToFit="1"/>
    </xf>
    <xf numFmtId="38" fontId="7" fillId="0" borderId="2" xfId="1" applyFont="1" applyFill="1" applyBorder="1" applyAlignment="1" applyProtection="1">
      <alignment horizontal="right" vertical="center" shrinkToFit="1"/>
    </xf>
    <xf numFmtId="177" fontId="7" fillId="0" borderId="2" xfId="1" applyNumberFormat="1" applyFont="1" applyFill="1" applyBorder="1" applyAlignment="1" applyProtection="1">
      <alignment vertical="center" shrinkToFit="1"/>
    </xf>
    <xf numFmtId="177" fontId="7" fillId="0" borderId="2" xfId="0" applyNumberFormat="1" applyFont="1" applyBorder="1" applyAlignment="1">
      <alignment vertical="center" shrinkToFit="1"/>
    </xf>
    <xf numFmtId="0" fontId="4" fillId="0" borderId="1" xfId="0" applyFont="1" applyBorder="1"/>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176" fontId="7" fillId="0" borderId="1" xfId="0" applyNumberFormat="1" applyFont="1" applyBorder="1" applyAlignment="1">
      <alignment horizontal="right" vertical="center" shrinkToFit="1"/>
    </xf>
    <xf numFmtId="38" fontId="7" fillId="0" borderId="1" xfId="0" applyNumberFormat="1" applyFont="1" applyBorder="1" applyAlignment="1">
      <alignment horizontal="right" vertical="center" shrinkToFit="1"/>
    </xf>
    <xf numFmtId="38" fontId="8" fillId="0" borderId="1" xfId="0" applyNumberFormat="1" applyFont="1" applyBorder="1" applyAlignment="1">
      <alignment horizontal="right" vertical="center" shrinkToFit="1"/>
    </xf>
    <xf numFmtId="177" fontId="7" fillId="0" borderId="1" xfId="0" applyNumberFormat="1" applyFont="1" applyBorder="1" applyAlignment="1">
      <alignment vertical="center" shrinkToFit="1"/>
    </xf>
    <xf numFmtId="177" fontId="3" fillId="0" borderId="0" xfId="0" applyNumberFormat="1" applyFont="1" applyAlignment="1">
      <alignment horizontal="right" shrinkToFit="1"/>
    </xf>
    <xf numFmtId="177" fontId="3" fillId="0" borderId="0" xfId="0" applyNumberFormat="1" applyFont="1" applyAlignment="1">
      <alignment shrinkToFit="1"/>
    </xf>
    <xf numFmtId="38" fontId="3" fillId="0" borderId="0" xfId="0" applyNumberFormat="1" applyFont="1" applyAlignment="1">
      <alignment shrinkToFit="1"/>
    </xf>
    <xf numFmtId="0" fontId="11" fillId="0" borderId="0" xfId="0" applyFont="1" applyAlignment="1">
      <alignment shrinkToFit="1"/>
    </xf>
    <xf numFmtId="0" fontId="11" fillId="0" borderId="0" xfId="0" applyFont="1" applyAlignment="1">
      <alignment horizontal="right"/>
    </xf>
    <xf numFmtId="177" fontId="11" fillId="0" borderId="0" xfId="0" applyNumberFormat="1" applyFont="1" applyAlignment="1">
      <alignment shrinkToFit="1"/>
    </xf>
    <xf numFmtId="0" fontId="4" fillId="0" borderId="0" xfId="0" applyFont="1" applyAlignment="1">
      <alignment horizontal="center"/>
    </xf>
    <xf numFmtId="0" fontId="0" fillId="0" borderId="0" xfId="0" applyAlignment="1">
      <alignment vertical="center"/>
    </xf>
    <xf numFmtId="180" fontId="0" fillId="3" borderId="14" xfId="1" applyNumberFormat="1" applyFont="1" applyFill="1" applyBorder="1" applyAlignment="1" applyProtection="1">
      <alignment horizontal="left" vertical="center"/>
    </xf>
    <xf numFmtId="0" fontId="0" fillId="3" borderId="19" xfId="0" applyFill="1" applyBorder="1"/>
    <xf numFmtId="38" fontId="0" fillId="3" borderId="18" xfId="1" applyFont="1" applyFill="1" applyBorder="1" applyProtection="1">
      <alignment vertical="center"/>
    </xf>
    <xf numFmtId="38" fontId="0" fillId="3" borderId="26" xfId="1" applyFont="1" applyFill="1" applyBorder="1" applyProtection="1">
      <alignment vertical="center"/>
    </xf>
    <xf numFmtId="38" fontId="0" fillId="3" borderId="19" xfId="1" applyFont="1" applyFill="1" applyBorder="1" applyProtection="1">
      <alignment vertical="center"/>
    </xf>
    <xf numFmtId="38" fontId="0" fillId="3" borderId="29" xfId="1" applyFont="1" applyFill="1" applyBorder="1" applyAlignment="1" applyProtection="1">
      <alignment horizontal="center" vertical="center"/>
    </xf>
    <xf numFmtId="38" fontId="0" fillId="3" borderId="26" xfId="1" applyFont="1" applyFill="1" applyBorder="1" applyAlignment="1" applyProtection="1">
      <alignment horizontal="center" vertical="center"/>
    </xf>
    <xf numFmtId="38" fontId="0" fillId="3" borderId="18" xfId="1" applyFont="1" applyFill="1" applyBorder="1" applyAlignment="1" applyProtection="1">
      <alignment horizontal="center" vertical="center"/>
    </xf>
    <xf numFmtId="38" fontId="0" fillId="3" borderId="19" xfId="1" applyFont="1" applyFill="1" applyBorder="1" applyAlignment="1" applyProtection="1">
      <alignment horizontal="center" vertical="center"/>
    </xf>
    <xf numFmtId="38" fontId="12" fillId="0" borderId="0" xfId="1" applyFont="1" applyFill="1" applyBorder="1" applyAlignment="1" applyProtection="1">
      <alignment horizontal="right"/>
    </xf>
    <xf numFmtId="0" fontId="12" fillId="0" borderId="0" xfId="0" applyFont="1"/>
    <xf numFmtId="38" fontId="0" fillId="3" borderId="14" xfId="1" applyFont="1" applyFill="1" applyBorder="1" applyAlignment="1" applyProtection="1">
      <alignment horizontal="left" vertical="center"/>
    </xf>
    <xf numFmtId="38" fontId="8" fillId="0" borderId="0" xfId="1" applyFont="1" applyFill="1" applyBorder="1" applyAlignment="1" applyProtection="1">
      <alignment horizontal="right" vertical="center" shrinkToFit="1"/>
    </xf>
    <xf numFmtId="0" fontId="16" fillId="0" borderId="0" xfId="0" applyFont="1" applyAlignment="1">
      <alignment shrinkToFit="1"/>
    </xf>
    <xf numFmtId="177" fontId="16" fillId="0" borderId="0" xfId="0" applyNumberFormat="1" applyFont="1" applyAlignment="1">
      <alignment shrinkToFit="1"/>
    </xf>
    <xf numFmtId="0" fontId="18" fillId="0" borderId="0" xfId="0" applyFont="1" applyAlignment="1">
      <alignment horizontal="right" vertical="center"/>
    </xf>
    <xf numFmtId="0" fontId="18" fillId="0" borderId="0" xfId="0" applyFont="1" applyAlignment="1">
      <alignment vertical="center"/>
    </xf>
    <xf numFmtId="0" fontId="18" fillId="0" borderId="0" xfId="0" applyFont="1"/>
    <xf numFmtId="0" fontId="5" fillId="0" borderId="0" xfId="0" applyFont="1" applyAlignment="1">
      <alignment vertical="center"/>
    </xf>
    <xf numFmtId="0" fontId="3" fillId="0" borderId="0" xfId="0" applyFont="1" applyAlignment="1">
      <alignment vertical="center" shrinkToFit="1"/>
    </xf>
    <xf numFmtId="0" fontId="3" fillId="0" borderId="0" xfId="0" applyFont="1" applyAlignment="1">
      <alignment vertical="center"/>
    </xf>
    <xf numFmtId="0" fontId="0" fillId="3" borderId="1" xfId="0" applyFill="1" applyBorder="1" applyAlignment="1">
      <alignment vertical="center"/>
    </xf>
    <xf numFmtId="38" fontId="4" fillId="3" borderId="3" xfId="1" applyFont="1" applyFill="1" applyBorder="1" applyAlignment="1" applyProtection="1">
      <alignment horizontal="right"/>
    </xf>
    <xf numFmtId="38" fontId="12" fillId="3" borderId="5" xfId="1" applyFont="1" applyFill="1" applyBorder="1" applyAlignment="1" applyProtection="1">
      <alignment horizontal="right"/>
    </xf>
    <xf numFmtId="0" fontId="4" fillId="3" borderId="3" xfId="0" applyFont="1" applyFill="1" applyBorder="1"/>
    <xf numFmtId="0" fontId="4" fillId="3" borderId="5" xfId="0" applyFont="1" applyFill="1" applyBorder="1"/>
    <xf numFmtId="0" fontId="18" fillId="3" borderId="5" xfId="0" applyFont="1" applyFill="1" applyBorder="1"/>
    <xf numFmtId="0" fontId="4" fillId="0" borderId="0" xfId="0" applyFont="1"/>
    <xf numFmtId="0" fontId="0" fillId="4" borderId="14" xfId="0" applyFill="1" applyBorder="1" applyAlignment="1">
      <alignment horizontal="left"/>
    </xf>
    <xf numFmtId="0" fontId="22" fillId="0" borderId="0" xfId="0" applyFont="1"/>
    <xf numFmtId="0" fontId="21" fillId="0" borderId="0" xfId="0" applyFont="1" applyAlignment="1">
      <alignment vertical="center"/>
    </xf>
    <xf numFmtId="0" fontId="6" fillId="0" borderId="0" xfId="0" applyFont="1" applyAlignment="1">
      <alignment vertical="center"/>
    </xf>
    <xf numFmtId="177" fontId="7" fillId="0" borderId="2" xfId="1" applyNumberFormat="1" applyFont="1" applyFill="1" applyBorder="1" applyAlignment="1" applyProtection="1">
      <alignment vertical="center" shrinkToFit="1"/>
      <protection locked="0"/>
    </xf>
    <xf numFmtId="38" fontId="7" fillId="0" borderId="2" xfId="1" applyFont="1" applyFill="1" applyBorder="1" applyAlignment="1" applyProtection="1">
      <alignment vertical="center" shrinkToFit="1"/>
    </xf>
    <xf numFmtId="0" fontId="9" fillId="0" borderId="0" xfId="0" applyFont="1" applyAlignment="1">
      <alignment horizontal="left" vertical="center"/>
    </xf>
    <xf numFmtId="38" fontId="14" fillId="0" borderId="0" xfId="1" applyFont="1" applyFill="1" applyBorder="1" applyAlignment="1" applyProtection="1">
      <alignment vertical="center"/>
    </xf>
    <xf numFmtId="0" fontId="4" fillId="0" borderId="24" xfId="0" applyFont="1" applyBorder="1" applyAlignment="1">
      <alignment horizontal="center"/>
    </xf>
    <xf numFmtId="0" fontId="12" fillId="0" borderId="23" xfId="0" applyFont="1" applyBorder="1" applyAlignment="1">
      <alignment horizontal="center"/>
    </xf>
    <xf numFmtId="38" fontId="0" fillId="0" borderId="22" xfId="1" applyFont="1" applyFill="1" applyBorder="1" applyAlignment="1" applyProtection="1">
      <alignment horizontal="center" vertical="center"/>
    </xf>
    <xf numFmtId="38" fontId="0" fillId="0" borderId="25" xfId="1" applyFont="1" applyFill="1" applyBorder="1" applyAlignment="1" applyProtection="1">
      <alignment horizontal="center" vertical="center"/>
    </xf>
    <xf numFmtId="38" fontId="0" fillId="0" borderId="23" xfId="1" applyFont="1" applyFill="1" applyBorder="1" applyAlignment="1" applyProtection="1">
      <alignment horizontal="center" vertical="center"/>
    </xf>
    <xf numFmtId="38" fontId="0" fillId="0" borderId="28" xfId="1" applyFont="1" applyFill="1" applyBorder="1" applyAlignment="1" applyProtection="1">
      <alignment horizontal="center" vertical="center"/>
    </xf>
    <xf numFmtId="0" fontId="6" fillId="0" borderId="0" xfId="0" applyFont="1" applyAlignment="1">
      <alignment horizontal="left"/>
    </xf>
    <xf numFmtId="0" fontId="4" fillId="0" borderId="0" xfId="0" applyFont="1" applyAlignment="1">
      <alignment shrinkToFit="1"/>
    </xf>
    <xf numFmtId="0" fontId="4" fillId="0" borderId="10" xfId="0" applyFont="1" applyBorder="1" applyAlignment="1">
      <alignment horizontal="center"/>
    </xf>
    <xf numFmtId="0" fontId="4" fillId="0" borderId="10" xfId="0" applyFont="1" applyBorder="1" applyAlignment="1">
      <alignment horizontal="center" shrinkToFit="1"/>
    </xf>
    <xf numFmtId="0" fontId="9" fillId="0" borderId="7" xfId="0" applyFont="1" applyBorder="1" applyAlignment="1">
      <alignment vertical="center"/>
    </xf>
    <xf numFmtId="0" fontId="0" fillId="4" borderId="19" xfId="0" applyFill="1" applyBorder="1"/>
    <xf numFmtId="38" fontId="0" fillId="4" borderId="18" xfId="1" applyFont="1" applyFill="1" applyBorder="1" applyProtection="1">
      <alignment vertical="center"/>
    </xf>
    <xf numFmtId="38" fontId="0" fillId="4" borderId="26" xfId="1" applyFont="1" applyFill="1" applyBorder="1" applyProtection="1">
      <alignment vertical="center"/>
    </xf>
    <xf numFmtId="38" fontId="0" fillId="4" borderId="19" xfId="1" applyFont="1" applyFill="1" applyBorder="1" applyProtection="1">
      <alignment vertical="center"/>
    </xf>
    <xf numFmtId="38" fontId="0" fillId="4" borderId="29" xfId="1" applyFont="1" applyFill="1" applyBorder="1" applyAlignment="1" applyProtection="1">
      <alignment horizontal="center" vertical="center"/>
    </xf>
    <xf numFmtId="38" fontId="0" fillId="4" borderId="26" xfId="1" applyFont="1" applyFill="1" applyBorder="1" applyAlignment="1" applyProtection="1">
      <alignment horizontal="center" vertical="center"/>
    </xf>
    <xf numFmtId="38" fontId="0" fillId="4" borderId="18" xfId="1" applyFont="1" applyFill="1" applyBorder="1" applyAlignment="1" applyProtection="1">
      <alignment horizontal="center" vertical="center"/>
    </xf>
    <xf numFmtId="38" fontId="0" fillId="4" borderId="19" xfId="1" applyFont="1" applyFill="1" applyBorder="1" applyAlignment="1" applyProtection="1">
      <alignment horizontal="center" vertical="center"/>
    </xf>
    <xf numFmtId="0" fontId="4" fillId="3" borderId="5" xfId="0" applyFont="1" applyFill="1" applyBorder="1" applyAlignment="1">
      <alignment shrinkToFit="1"/>
    </xf>
    <xf numFmtId="0" fontId="4" fillId="3" borderId="2" xfId="0" applyFont="1" applyFill="1" applyBorder="1" applyAlignment="1">
      <alignment shrinkToFit="1"/>
    </xf>
    <xf numFmtId="0" fontId="11" fillId="3" borderId="5" xfId="0" applyFont="1" applyFill="1" applyBorder="1"/>
    <xf numFmtId="0" fontId="11" fillId="3" borderId="2" xfId="0" applyFont="1" applyFill="1" applyBorder="1"/>
    <xf numFmtId="0" fontId="19" fillId="0" borderId="0" xfId="0" applyFont="1" applyAlignment="1">
      <alignment vertical="center"/>
    </xf>
    <xf numFmtId="0" fontId="20" fillId="0" borderId="0" xfId="0" applyFont="1" applyAlignment="1">
      <alignment vertical="center"/>
    </xf>
    <xf numFmtId="0" fontId="9" fillId="7" borderId="3" xfId="0" applyFont="1" applyFill="1" applyBorder="1" applyAlignment="1">
      <alignment vertical="center"/>
    </xf>
    <xf numFmtId="179" fontId="7" fillId="8" borderId="16" xfId="0" applyNumberFormat="1" applyFont="1" applyFill="1" applyBorder="1" applyAlignment="1" applyProtection="1">
      <alignment horizontal="right" vertical="center" shrinkToFit="1"/>
      <protection locked="0"/>
    </xf>
    <xf numFmtId="179" fontId="7" fillId="8" borderId="16" xfId="0" applyNumberFormat="1" applyFont="1" applyFill="1" applyBorder="1" applyAlignment="1" applyProtection="1">
      <alignment vertical="center" shrinkToFit="1"/>
      <protection locked="0"/>
    </xf>
    <xf numFmtId="0" fontId="7" fillId="8" borderId="16" xfId="0" applyFont="1" applyFill="1" applyBorder="1" applyAlignment="1" applyProtection="1">
      <alignment vertical="center" shrinkToFit="1"/>
      <protection locked="0"/>
    </xf>
    <xf numFmtId="38" fontId="7" fillId="8" borderId="2" xfId="1" applyFont="1" applyFill="1" applyBorder="1" applyAlignment="1" applyProtection="1">
      <alignment horizontal="right" vertical="center" shrinkToFit="1"/>
    </xf>
    <xf numFmtId="38" fontId="7" fillId="8" borderId="1" xfId="0" applyNumberFormat="1" applyFont="1" applyFill="1" applyBorder="1" applyAlignment="1" applyProtection="1">
      <alignment horizontal="center" vertical="center" shrinkToFit="1"/>
      <protection locked="0"/>
    </xf>
    <xf numFmtId="38" fontId="7" fillId="8" borderId="2" xfId="1" applyFont="1" applyFill="1" applyBorder="1" applyAlignment="1" applyProtection="1">
      <alignment vertical="center" shrinkToFit="1"/>
      <protection locked="0"/>
    </xf>
    <xf numFmtId="38" fontId="7" fillId="8" borderId="16" xfId="1" applyFont="1" applyFill="1" applyBorder="1" applyAlignment="1" applyProtection="1">
      <alignment horizontal="right" vertical="center" shrinkToFit="1"/>
      <protection locked="0"/>
    </xf>
    <xf numFmtId="0" fontId="6" fillId="0" borderId="10" xfId="0" applyFont="1" applyBorder="1" applyAlignment="1">
      <alignment vertical="center"/>
    </xf>
    <xf numFmtId="0" fontId="7" fillId="0" borderId="10" xfId="0" applyFont="1" applyBorder="1" applyAlignment="1" applyProtection="1">
      <alignment vertical="center"/>
      <protection locked="0"/>
    </xf>
    <xf numFmtId="0" fontId="23" fillId="0" borderId="0" xfId="0" applyFont="1" applyAlignment="1">
      <alignment horizontal="left" vertical="center"/>
    </xf>
    <xf numFmtId="0" fontId="3" fillId="2" borderId="1" xfId="0" applyFont="1" applyFill="1" applyBorder="1" applyAlignment="1">
      <alignment shrinkToFit="1"/>
    </xf>
    <xf numFmtId="177" fontId="7" fillId="8" borderId="2" xfId="1" applyNumberFormat="1" applyFont="1" applyFill="1" applyBorder="1" applyAlignment="1" applyProtection="1">
      <alignment vertical="center" shrinkToFit="1"/>
      <protection locked="0"/>
    </xf>
    <xf numFmtId="0" fontId="0" fillId="9" borderId="9" xfId="0" applyFill="1" applyBorder="1" applyAlignment="1">
      <alignment horizontal="left"/>
    </xf>
    <xf numFmtId="0" fontId="0" fillId="9" borderId="21" xfId="0" applyFill="1" applyBorder="1"/>
    <xf numFmtId="38" fontId="0" fillId="9" borderId="20" xfId="1" applyFont="1" applyFill="1" applyBorder="1" applyProtection="1">
      <alignment vertical="center"/>
    </xf>
    <xf numFmtId="38" fontId="0" fillId="9" borderId="27" xfId="1" applyFont="1" applyFill="1" applyBorder="1" applyProtection="1">
      <alignment vertical="center"/>
    </xf>
    <xf numFmtId="38" fontId="0" fillId="9" borderId="21" xfId="1" applyFont="1" applyFill="1" applyBorder="1" applyProtection="1">
      <alignment vertical="center"/>
    </xf>
    <xf numFmtId="38" fontId="0" fillId="9" borderId="30" xfId="1" applyFont="1" applyFill="1" applyBorder="1" applyAlignment="1" applyProtection="1">
      <alignment horizontal="center" vertical="center"/>
    </xf>
    <xf numFmtId="38" fontId="0" fillId="9" borderId="27" xfId="1" applyFont="1" applyFill="1" applyBorder="1" applyAlignment="1" applyProtection="1">
      <alignment horizontal="center" vertical="center"/>
    </xf>
    <xf numFmtId="38" fontId="0" fillId="9" borderId="20" xfId="1" applyFont="1" applyFill="1" applyBorder="1" applyAlignment="1" applyProtection="1">
      <alignment horizontal="center" vertical="center"/>
    </xf>
    <xf numFmtId="38" fontId="0" fillId="9" borderId="21" xfId="1" applyFont="1" applyFill="1" applyBorder="1" applyAlignment="1" applyProtection="1">
      <alignment horizontal="center" vertical="center"/>
    </xf>
    <xf numFmtId="0" fontId="0" fillId="3" borderId="14" xfId="0" applyFill="1" applyBorder="1" applyAlignment="1">
      <alignment horizontal="left"/>
    </xf>
    <xf numFmtId="179" fontId="7" fillId="0" borderId="16" xfId="0" applyNumberFormat="1" applyFont="1" applyBorder="1" applyAlignment="1" applyProtection="1">
      <alignment horizontal="right" vertical="center" shrinkToFit="1"/>
      <protection locked="0"/>
    </xf>
    <xf numFmtId="38" fontId="7" fillId="0" borderId="16" xfId="1" applyFont="1" applyFill="1" applyBorder="1" applyAlignment="1" applyProtection="1">
      <alignment horizontal="right" vertical="center" shrinkToFit="1"/>
      <protection locked="0"/>
    </xf>
    <xf numFmtId="179" fontId="7" fillId="0" borderId="16" xfId="0" applyNumberFormat="1" applyFont="1" applyBorder="1" applyAlignment="1" applyProtection="1">
      <alignment vertical="center" shrinkToFit="1"/>
      <protection locked="0"/>
    </xf>
    <xf numFmtId="0" fontId="7" fillId="0" borderId="16" xfId="0" applyFont="1" applyBorder="1" applyAlignment="1" applyProtection="1">
      <alignment vertical="center" shrinkToFit="1"/>
      <protection locked="0"/>
    </xf>
    <xf numFmtId="38" fontId="7" fillId="0" borderId="2" xfId="1" applyFont="1" applyFill="1" applyBorder="1" applyAlignment="1" applyProtection="1">
      <alignment vertical="center" shrinkToFit="1"/>
      <protection locked="0"/>
    </xf>
    <xf numFmtId="38" fontId="7" fillId="0" borderId="1" xfId="0" applyNumberFormat="1" applyFont="1" applyBorder="1" applyAlignment="1" applyProtection="1">
      <alignment horizontal="center" vertical="center" shrinkToFit="1"/>
      <protection locked="0"/>
    </xf>
    <xf numFmtId="0" fontId="0" fillId="10" borderId="14" xfId="0" applyFill="1" applyBorder="1" applyAlignment="1">
      <alignment horizontal="left"/>
    </xf>
    <xf numFmtId="0" fontId="0" fillId="10" borderId="19" xfId="0" applyFill="1" applyBorder="1"/>
    <xf numFmtId="38" fontId="0" fillId="10" borderId="18" xfId="1" applyFont="1" applyFill="1" applyBorder="1" applyProtection="1">
      <alignment vertical="center"/>
    </xf>
    <xf numFmtId="38" fontId="0" fillId="10" borderId="26" xfId="1" applyFont="1" applyFill="1" applyBorder="1" applyProtection="1">
      <alignment vertical="center"/>
    </xf>
    <xf numFmtId="38" fontId="0" fillId="10" borderId="19" xfId="1" applyFont="1" applyFill="1" applyBorder="1" applyProtection="1">
      <alignment vertical="center"/>
    </xf>
    <xf numFmtId="38" fontId="0" fillId="10" borderId="29" xfId="1" applyFont="1" applyFill="1" applyBorder="1" applyAlignment="1" applyProtection="1">
      <alignment horizontal="center" vertical="center"/>
    </xf>
    <xf numFmtId="38" fontId="0" fillId="10" borderId="26" xfId="1" applyFont="1" applyFill="1" applyBorder="1" applyAlignment="1" applyProtection="1">
      <alignment horizontal="center" vertical="center"/>
    </xf>
    <xf numFmtId="38" fontId="0" fillId="10" borderId="18" xfId="1" applyFont="1" applyFill="1" applyBorder="1" applyAlignment="1" applyProtection="1">
      <alignment horizontal="center" vertical="center"/>
    </xf>
    <xf numFmtId="38" fontId="0" fillId="10" borderId="19" xfId="1" applyFont="1" applyFill="1" applyBorder="1" applyAlignment="1" applyProtection="1">
      <alignment horizontal="center" vertical="center"/>
    </xf>
    <xf numFmtId="0" fontId="24" fillId="0" borderId="0" xfId="0" applyFont="1" applyAlignment="1">
      <alignment horizontal="center" vertical="center"/>
    </xf>
    <xf numFmtId="0" fontId="4" fillId="0" borderId="3" xfId="0" applyFont="1" applyBorder="1" applyAlignment="1">
      <alignment vertical="center" shrinkToFit="1"/>
    </xf>
    <xf numFmtId="0" fontId="4" fillId="0" borderId="17" xfId="0" applyFont="1" applyBorder="1" applyAlignment="1">
      <alignment vertical="center" shrinkToFit="1"/>
    </xf>
    <xf numFmtId="0" fontId="4" fillId="0" borderId="3" xfId="0" applyFont="1" applyBorder="1" applyAlignment="1">
      <alignment horizontal="center" vertical="center" shrinkToFit="1"/>
    </xf>
    <xf numFmtId="0" fontId="4" fillId="0" borderId="17" xfId="0" applyFont="1" applyBorder="1" applyAlignment="1">
      <alignment horizontal="center" vertical="center" shrinkToFit="1"/>
    </xf>
    <xf numFmtId="38" fontId="7" fillId="0" borderId="3" xfId="1" applyFont="1" applyFill="1" applyBorder="1" applyAlignment="1" applyProtection="1">
      <alignment vertical="center" shrinkToFit="1"/>
    </xf>
    <xf numFmtId="38" fontId="7" fillId="0" borderId="17" xfId="1" applyFont="1" applyFill="1" applyBorder="1" applyAlignment="1" applyProtection="1">
      <alignment vertical="center" shrinkToFit="1"/>
    </xf>
    <xf numFmtId="38" fontId="7" fillId="0" borderId="3" xfId="1" applyFont="1" applyFill="1" applyBorder="1" applyAlignment="1" applyProtection="1">
      <alignment vertical="center" shrinkToFit="1"/>
      <protection locked="0"/>
    </xf>
    <xf numFmtId="38" fontId="7" fillId="0" borderId="17" xfId="1" applyFont="1" applyFill="1" applyBorder="1" applyAlignment="1" applyProtection="1">
      <alignment vertical="center" shrinkToFit="1"/>
      <protection locked="0"/>
    </xf>
    <xf numFmtId="0" fontId="4" fillId="0" borderId="3" xfId="0" applyFont="1" applyBorder="1" applyAlignment="1">
      <alignment horizontal="center" vertical="center" textRotation="255" shrinkToFit="1"/>
    </xf>
    <xf numFmtId="0" fontId="4" fillId="0" borderId="17" xfId="0" applyFont="1" applyBorder="1" applyAlignment="1">
      <alignment horizontal="center" vertical="center" textRotation="255" shrinkToFit="1"/>
    </xf>
    <xf numFmtId="38" fontId="7" fillId="5" borderId="3" xfId="1" applyFont="1" applyFill="1" applyBorder="1" applyAlignment="1" applyProtection="1">
      <alignment vertical="center" shrinkToFit="1"/>
      <protection locked="0"/>
    </xf>
    <xf numFmtId="38" fontId="7" fillId="5" borderId="17" xfId="1" applyFont="1" applyFill="1" applyBorder="1" applyAlignment="1" applyProtection="1">
      <alignment vertical="center" shrinkToFit="1"/>
      <protection locked="0"/>
    </xf>
    <xf numFmtId="1" fontId="7" fillId="0" borderId="3" xfId="0" applyNumberFormat="1" applyFont="1" applyBorder="1" applyAlignment="1">
      <alignment horizontal="center" vertical="center" shrinkToFit="1"/>
    </xf>
    <xf numFmtId="1" fontId="7" fillId="0" borderId="17" xfId="0" applyNumberFormat="1" applyFont="1" applyBorder="1" applyAlignment="1">
      <alignment horizontal="center" vertical="center" shrinkToFit="1"/>
    </xf>
    <xf numFmtId="0" fontId="4" fillId="0" borderId="3" xfId="0" applyFont="1" applyBorder="1" applyAlignment="1">
      <alignment horizontal="center" vertical="top" textRotation="255" indent="1"/>
    </xf>
    <xf numFmtId="0" fontId="4" fillId="0" borderId="5" xfId="0" applyFont="1" applyBorder="1" applyAlignment="1">
      <alignment horizontal="center" vertical="top" textRotation="255" indent="1"/>
    </xf>
    <xf numFmtId="0" fontId="4" fillId="0" borderId="2" xfId="0" applyFont="1" applyBorder="1" applyAlignment="1">
      <alignment horizontal="center" vertical="top" textRotation="255" indent="1"/>
    </xf>
    <xf numFmtId="0" fontId="4" fillId="0" borderId="3" xfId="0" applyFont="1" applyBorder="1" applyAlignment="1" applyProtection="1">
      <alignment horizontal="center" vertical="top" textRotation="255" indent="1"/>
      <protection locked="0"/>
    </xf>
    <xf numFmtId="0" fontId="4" fillId="0" borderId="5" xfId="0" applyFont="1" applyBorder="1" applyAlignment="1" applyProtection="1">
      <alignment horizontal="center" vertical="top" textRotation="255" indent="1"/>
      <protection locked="0"/>
    </xf>
    <xf numFmtId="0" fontId="6" fillId="0" borderId="3"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5" xfId="0" applyFont="1" applyBorder="1" applyAlignment="1">
      <alignment horizontal="center" vertical="center" textRotation="255" wrapText="1" shrinkToFit="1"/>
    </xf>
    <xf numFmtId="0" fontId="6" fillId="0" borderId="2" xfId="0" applyFont="1" applyBorder="1" applyAlignment="1">
      <alignment horizontal="center" vertical="center" textRotation="255" wrapText="1" shrinkToFi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0" xfId="0" applyFont="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3" xfId="0" applyFont="1" applyBorder="1" applyAlignment="1">
      <alignment horizontal="center" vertical="top" textRotation="255" wrapText="1"/>
    </xf>
    <xf numFmtId="0" fontId="6" fillId="0" borderId="5" xfId="0" applyFont="1" applyBorder="1" applyAlignment="1">
      <alignment horizontal="center" vertical="top" textRotation="255" wrapText="1"/>
    </xf>
    <xf numFmtId="0" fontId="6" fillId="0" borderId="3" xfId="0" applyFont="1" applyBorder="1" applyAlignment="1">
      <alignment horizontal="center" vertical="center" wrapText="1" shrinkToFit="1"/>
    </xf>
    <xf numFmtId="0" fontId="6" fillId="0" borderId="5"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6" fillId="0" borderId="6" xfId="0" applyFont="1" applyBorder="1" applyAlignment="1">
      <alignment horizontal="center" vertical="center" wrapText="1" shrinkToFit="1"/>
    </xf>
    <xf numFmtId="0" fontId="6" fillId="0" borderId="7" xfId="0" applyFont="1" applyBorder="1" applyAlignment="1">
      <alignment horizontal="center" vertical="center" wrapText="1" shrinkToFit="1"/>
    </xf>
    <xf numFmtId="0" fontId="6" fillId="0" borderId="14" xfId="0" applyFont="1" applyBorder="1" applyAlignment="1">
      <alignment horizontal="center" vertical="center" wrapText="1" shrinkToFit="1"/>
    </xf>
    <xf numFmtId="0" fontId="6" fillId="0" borderId="0" xfId="0" applyFont="1" applyAlignment="1">
      <alignment horizontal="center" vertical="center" wrapText="1" shrinkToFit="1"/>
    </xf>
    <xf numFmtId="0" fontId="6" fillId="0" borderId="9"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0" fontId="6" fillId="0" borderId="3" xfId="0" applyFont="1" applyBorder="1" applyAlignment="1">
      <alignment horizontal="center" vertical="center" textRotation="255" wrapText="1" shrinkToFit="1"/>
    </xf>
    <xf numFmtId="0" fontId="21" fillId="0" borderId="3" xfId="0" applyFont="1" applyBorder="1" applyAlignment="1">
      <alignment horizontal="center" vertical="center" textRotation="255" wrapText="1"/>
    </xf>
    <xf numFmtId="0" fontId="21" fillId="0" borderId="5" xfId="0" applyFont="1" applyBorder="1" applyAlignment="1">
      <alignment horizontal="center" vertical="center" textRotation="255" wrapText="1"/>
    </xf>
    <xf numFmtId="0" fontId="21" fillId="0" borderId="2" xfId="0" applyFont="1" applyBorder="1" applyAlignment="1">
      <alignment horizontal="center" vertical="center" textRotation="255" wrapText="1"/>
    </xf>
    <xf numFmtId="0" fontId="12" fillId="0" borderId="1" xfId="0" applyFont="1" applyBorder="1" applyAlignment="1">
      <alignment horizontal="center" vertical="top" textRotation="255" wrapText="1"/>
    </xf>
    <xf numFmtId="0" fontId="12" fillId="0" borderId="3" xfId="0" applyFont="1" applyBorder="1" applyAlignment="1">
      <alignment horizontal="center" vertical="top" textRotation="255" wrapText="1"/>
    </xf>
    <xf numFmtId="38" fontId="6" fillId="0" borderId="6" xfId="1" applyFont="1" applyFill="1" applyBorder="1" applyAlignment="1" applyProtection="1">
      <alignment horizontal="center" vertical="center" wrapText="1"/>
    </xf>
    <xf numFmtId="38" fontId="6" fillId="0" borderId="7" xfId="1" applyFont="1" applyFill="1" applyBorder="1" applyAlignment="1" applyProtection="1">
      <alignment horizontal="center" vertical="center" wrapText="1"/>
    </xf>
    <xf numFmtId="38" fontId="6" fillId="0" borderId="14" xfId="1" applyFont="1" applyFill="1" applyBorder="1" applyAlignment="1" applyProtection="1">
      <alignment horizontal="center" vertical="center" wrapText="1"/>
    </xf>
    <xf numFmtId="38" fontId="6" fillId="0" borderId="0" xfId="1" applyFont="1" applyFill="1" applyBorder="1" applyAlignment="1" applyProtection="1">
      <alignment horizontal="center"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4" xfId="0" applyFont="1" applyBorder="1" applyAlignment="1">
      <alignment vertical="center" wrapText="1"/>
    </xf>
    <xf numFmtId="0" fontId="6" fillId="0" borderId="3" xfId="0" applyFont="1" applyBorder="1" applyAlignment="1">
      <alignment horizontal="center" vertical="center" textRotation="255" wrapText="1"/>
    </xf>
    <xf numFmtId="0" fontId="6" fillId="0" borderId="5" xfId="0" applyFont="1" applyBorder="1" applyAlignment="1">
      <alignment horizontal="center" vertical="center" textRotation="255" wrapText="1"/>
    </xf>
    <xf numFmtId="0" fontId="6" fillId="0" borderId="2" xfId="0" applyFont="1" applyBorder="1" applyAlignment="1">
      <alignment horizontal="center" vertical="center" textRotation="255" wrapText="1"/>
    </xf>
    <xf numFmtId="0" fontId="6" fillId="0" borderId="11" xfId="0" applyFont="1" applyBorder="1" applyAlignment="1">
      <alignment horizontal="center" vertical="center" wrapText="1" shrinkToFit="1"/>
    </xf>
    <xf numFmtId="0" fontId="6" fillId="0" borderId="12" xfId="0" applyFont="1" applyBorder="1" applyAlignment="1">
      <alignment horizontal="center" vertical="center" wrapText="1" shrinkToFit="1"/>
    </xf>
    <xf numFmtId="0" fontId="6" fillId="0" borderId="13" xfId="0" applyFont="1" applyBorder="1" applyAlignment="1">
      <alignment horizontal="center" vertical="center" wrapText="1" shrinkToFit="1"/>
    </xf>
    <xf numFmtId="0" fontId="6" fillId="0" borderId="10" xfId="0" applyFont="1" applyBorder="1" applyAlignment="1">
      <alignment horizontal="center" vertical="center"/>
    </xf>
    <xf numFmtId="49" fontId="13" fillId="5" borderId="10" xfId="1" applyNumberFormat="1" applyFont="1" applyFill="1" applyBorder="1" applyAlignment="1" applyProtection="1">
      <alignment horizontal="center" vertical="center"/>
      <protection locked="0"/>
    </xf>
    <xf numFmtId="0" fontId="6" fillId="0" borderId="5" xfId="0" applyFont="1" applyBorder="1" applyAlignment="1">
      <alignment horizontal="center" vertical="center" wrapText="1"/>
    </xf>
    <xf numFmtId="0" fontId="6" fillId="0" borderId="2" xfId="0" applyFont="1" applyBorder="1" applyAlignment="1">
      <alignment horizontal="center" vertical="center" wrapText="1"/>
    </xf>
    <xf numFmtId="177" fontId="6" fillId="0" borderId="3" xfId="0" applyNumberFormat="1" applyFont="1" applyBorder="1" applyAlignment="1">
      <alignment horizontal="center" vertical="center" wrapText="1" shrinkToFit="1"/>
    </xf>
    <xf numFmtId="177" fontId="6" fillId="0" borderId="5" xfId="0" applyNumberFormat="1" applyFont="1" applyBorder="1" applyAlignment="1">
      <alignment horizontal="center" vertical="center" wrapText="1" shrinkToFit="1"/>
    </xf>
    <xf numFmtId="177" fontId="6" fillId="0" borderId="2" xfId="0" applyNumberFormat="1" applyFont="1" applyBorder="1" applyAlignment="1">
      <alignment horizontal="center" vertical="center" wrapText="1" shrinkToFit="1"/>
    </xf>
    <xf numFmtId="176" fontId="4" fillId="0" borderId="6" xfId="0" applyNumberFormat="1" applyFont="1" applyBorder="1" applyAlignment="1">
      <alignment horizontal="center" vertical="center" wrapText="1"/>
    </xf>
    <xf numFmtId="176" fontId="4" fillId="0" borderId="8" xfId="0" applyNumberFormat="1" applyFont="1" applyBorder="1" applyAlignment="1">
      <alignment horizontal="center" vertical="center" wrapText="1"/>
    </xf>
    <xf numFmtId="176" fontId="4" fillId="0" borderId="14" xfId="0" applyNumberFormat="1" applyFont="1" applyBorder="1" applyAlignment="1">
      <alignment horizontal="center" vertical="center" wrapText="1"/>
    </xf>
    <xf numFmtId="176" fontId="4" fillId="0" borderId="15" xfId="0" applyNumberFormat="1" applyFont="1" applyBorder="1" applyAlignment="1">
      <alignment horizontal="center" vertical="center" wrapText="1"/>
    </xf>
    <xf numFmtId="176" fontId="4" fillId="0" borderId="9" xfId="0" applyNumberFormat="1" applyFont="1" applyBorder="1" applyAlignment="1">
      <alignment horizontal="center" vertical="center" wrapText="1"/>
    </xf>
    <xf numFmtId="176" fontId="4" fillId="0" borderId="4" xfId="0" applyNumberFormat="1" applyFont="1" applyBorder="1" applyAlignment="1">
      <alignment horizontal="center" vertical="center" wrapText="1"/>
    </xf>
    <xf numFmtId="0" fontId="6" fillId="0" borderId="1" xfId="0" applyFont="1" applyBorder="1" applyAlignment="1">
      <alignment vertical="center" textRotation="255" wrapText="1"/>
    </xf>
    <xf numFmtId="0" fontId="6" fillId="0" borderId="3" xfId="0" applyFont="1" applyBorder="1" applyAlignment="1">
      <alignment vertical="center" textRotation="255" wrapText="1"/>
    </xf>
    <xf numFmtId="0" fontId="16" fillId="0" borderId="3" xfId="0" applyFont="1" applyBorder="1" applyAlignment="1">
      <alignment horizontal="center" vertical="top" textRotation="255" wrapText="1"/>
    </xf>
    <xf numFmtId="0" fontId="16" fillId="0" borderId="5" xfId="0" applyFont="1" applyBorder="1" applyAlignment="1">
      <alignment horizontal="center" vertical="top" textRotation="255" wrapText="1"/>
    </xf>
    <xf numFmtId="0" fontId="16" fillId="0" borderId="2" xfId="0" applyFont="1" applyBorder="1" applyAlignment="1">
      <alignment horizontal="center" vertical="top" textRotation="255" wrapText="1"/>
    </xf>
    <xf numFmtId="0" fontId="12" fillId="0" borderId="1" xfId="0" applyFont="1" applyBorder="1" applyAlignment="1">
      <alignment horizontal="center" vertical="top" textRotation="255" wrapText="1" shrinkToFit="1"/>
    </xf>
    <xf numFmtId="0" fontId="12" fillId="0" borderId="3" xfId="0" applyFont="1" applyBorder="1" applyAlignment="1">
      <alignment horizontal="center" vertical="top" textRotation="255" wrapText="1" shrinkToFit="1"/>
    </xf>
    <xf numFmtId="38" fontId="7" fillId="8" borderId="3" xfId="1" applyFont="1" applyFill="1" applyBorder="1" applyAlignment="1" applyProtection="1">
      <alignment vertical="center" shrinkToFit="1"/>
      <protection locked="0"/>
    </xf>
    <xf numFmtId="38" fontId="7" fillId="8" borderId="17" xfId="1" applyFont="1" applyFill="1" applyBorder="1" applyAlignment="1" applyProtection="1">
      <alignment vertical="center" shrinkToFit="1"/>
      <protection locked="0"/>
    </xf>
    <xf numFmtId="0" fontId="4" fillId="5" borderId="3" xfId="0" applyFont="1" applyFill="1" applyBorder="1" applyAlignment="1" applyProtection="1">
      <alignment horizontal="center" vertical="top" textRotation="255" indent="1"/>
      <protection locked="0"/>
    </xf>
    <xf numFmtId="0" fontId="4" fillId="5" borderId="5" xfId="0" applyFont="1" applyFill="1" applyBorder="1" applyAlignment="1" applyProtection="1">
      <alignment horizontal="center" vertical="top" textRotation="255" indent="1"/>
      <protection locked="0"/>
    </xf>
    <xf numFmtId="0" fontId="4" fillId="6" borderId="3" xfId="0" applyFont="1" applyFill="1" applyBorder="1" applyAlignment="1" applyProtection="1">
      <alignment horizontal="center" vertical="top" textRotation="255" indent="1"/>
      <protection locked="0"/>
    </xf>
    <xf numFmtId="0" fontId="4" fillId="6" borderId="5" xfId="0" applyFont="1" applyFill="1" applyBorder="1" applyAlignment="1" applyProtection="1">
      <alignment horizontal="center" vertical="top" textRotation="255" indent="1"/>
      <protection locked="0"/>
    </xf>
  </cellXfs>
  <cellStyles count="2">
    <cellStyle name="桁区切り" xfId="1" builtinId="6"/>
    <cellStyle name="標準" xfId="0" builtinId="0"/>
  </cellStyles>
  <dxfs count="56">
    <dxf>
      <fill>
        <patternFill>
          <bgColor rgb="FFFFFF99"/>
        </patternFill>
      </fill>
    </dxf>
    <dxf>
      <fill>
        <patternFill>
          <bgColor rgb="FFFFFF00"/>
        </patternFill>
      </fill>
    </dxf>
    <dxf>
      <fill>
        <patternFill>
          <bgColor theme="8" tint="0.79998168889431442"/>
        </patternFill>
      </fill>
    </dxf>
    <dxf>
      <fill>
        <patternFill>
          <bgColor rgb="FF99FF66"/>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99FF66"/>
        </patternFill>
      </fill>
    </dxf>
    <dxf>
      <fill>
        <patternFill>
          <bgColor theme="8" tint="0.79998168889431442"/>
        </patternFill>
      </fill>
    </dxf>
    <dxf>
      <fill>
        <patternFill>
          <bgColor rgb="FF99FF66"/>
        </patternFill>
      </fill>
    </dxf>
    <dxf>
      <fill>
        <patternFill>
          <bgColor rgb="FFFFFF99"/>
        </patternFill>
      </fill>
    </dxf>
    <dxf>
      <fill>
        <patternFill>
          <bgColor theme="8" tint="0.79998168889431442"/>
        </patternFill>
      </fill>
    </dxf>
    <dxf>
      <fill>
        <patternFill>
          <bgColor rgb="FF99FF66"/>
        </patternFill>
      </fill>
    </dxf>
    <dxf>
      <fill>
        <patternFill>
          <bgColor rgb="FF99FF66"/>
        </patternFill>
      </fill>
    </dxf>
    <dxf>
      <fill>
        <patternFill>
          <bgColor theme="8" tint="0.79998168889431442"/>
        </patternFill>
      </fill>
    </dxf>
    <dxf>
      <fill>
        <patternFill>
          <bgColor rgb="FF99FF66"/>
        </patternFill>
      </fill>
    </dxf>
    <dxf>
      <fill>
        <patternFill>
          <bgColor theme="8" tint="0.79998168889431442"/>
        </patternFill>
      </fill>
    </dxf>
    <dxf>
      <fill>
        <patternFill>
          <bgColor rgb="FF99FF66"/>
        </patternFill>
      </fill>
    </dxf>
    <dxf>
      <fill>
        <patternFill>
          <bgColor theme="8" tint="0.79998168889431442"/>
        </patternFill>
      </fill>
    </dxf>
    <dxf>
      <fill>
        <patternFill>
          <bgColor rgb="FF99FF66"/>
        </patternFill>
      </fill>
    </dxf>
    <dxf>
      <fill>
        <patternFill>
          <bgColor theme="8" tint="0.79998168889431442"/>
        </patternFill>
      </fill>
    </dxf>
    <dxf>
      <fill>
        <patternFill>
          <bgColor rgb="FF99FF66"/>
        </patternFill>
      </fill>
    </dxf>
    <dxf>
      <fill>
        <patternFill>
          <bgColor theme="8" tint="0.79998168889431442"/>
        </patternFill>
      </fill>
    </dxf>
    <dxf>
      <fill>
        <patternFill>
          <bgColor rgb="FF99FF66"/>
        </patternFill>
      </fill>
    </dxf>
    <dxf>
      <fill>
        <patternFill>
          <bgColor theme="8" tint="0.79998168889431442"/>
        </patternFill>
      </fill>
    </dxf>
    <dxf>
      <fill>
        <patternFill>
          <bgColor rgb="FF99FF66"/>
        </patternFill>
      </fill>
    </dxf>
    <dxf>
      <fill>
        <patternFill>
          <bgColor theme="8" tint="0.79998168889431442"/>
        </patternFill>
      </fill>
    </dxf>
    <dxf>
      <fill>
        <patternFill>
          <bgColor rgb="FFFFFF99"/>
        </patternFill>
      </fill>
    </dxf>
    <dxf>
      <fill>
        <patternFill>
          <bgColor rgb="FFFFFF99"/>
        </patternFill>
      </fill>
    </dxf>
    <dxf>
      <fill>
        <patternFill>
          <bgColor rgb="FFFFFF00"/>
        </patternFill>
      </fill>
    </dxf>
    <dxf>
      <fill>
        <patternFill>
          <bgColor theme="8" tint="0.79998168889431442"/>
        </patternFill>
      </fill>
    </dxf>
    <dxf>
      <fill>
        <patternFill>
          <bgColor rgb="FF99FF66"/>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99FF66"/>
        </patternFill>
      </fill>
    </dxf>
    <dxf>
      <fill>
        <patternFill>
          <bgColor theme="8" tint="0.79998168889431442"/>
        </patternFill>
      </fill>
    </dxf>
    <dxf>
      <fill>
        <patternFill>
          <bgColor rgb="FF99FF66"/>
        </patternFill>
      </fill>
    </dxf>
    <dxf>
      <fill>
        <patternFill>
          <bgColor rgb="FFFFFF99"/>
        </patternFill>
      </fill>
    </dxf>
    <dxf>
      <fill>
        <patternFill>
          <bgColor theme="8" tint="0.79998168889431442"/>
        </patternFill>
      </fill>
    </dxf>
    <dxf>
      <fill>
        <patternFill>
          <bgColor rgb="FF99FF66"/>
        </patternFill>
      </fill>
    </dxf>
    <dxf>
      <fill>
        <patternFill>
          <bgColor rgb="FF99FF66"/>
        </patternFill>
      </fill>
    </dxf>
    <dxf>
      <fill>
        <patternFill>
          <bgColor theme="8" tint="0.79998168889431442"/>
        </patternFill>
      </fill>
    </dxf>
    <dxf>
      <fill>
        <patternFill>
          <bgColor rgb="FF99FF66"/>
        </patternFill>
      </fill>
    </dxf>
    <dxf>
      <fill>
        <patternFill>
          <bgColor theme="8" tint="0.79998168889431442"/>
        </patternFill>
      </fill>
    </dxf>
    <dxf>
      <fill>
        <patternFill>
          <bgColor rgb="FF99FF66"/>
        </patternFill>
      </fill>
    </dxf>
    <dxf>
      <fill>
        <patternFill>
          <bgColor theme="8" tint="0.79998168889431442"/>
        </patternFill>
      </fill>
    </dxf>
    <dxf>
      <fill>
        <patternFill>
          <bgColor rgb="FF99FF66"/>
        </patternFill>
      </fill>
    </dxf>
    <dxf>
      <fill>
        <patternFill>
          <bgColor theme="8" tint="0.79998168889431442"/>
        </patternFill>
      </fill>
    </dxf>
    <dxf>
      <fill>
        <patternFill>
          <bgColor rgb="FF99FF66"/>
        </patternFill>
      </fill>
    </dxf>
    <dxf>
      <fill>
        <patternFill>
          <bgColor theme="8" tint="0.79998168889431442"/>
        </patternFill>
      </fill>
    </dxf>
    <dxf>
      <fill>
        <patternFill>
          <bgColor rgb="FF99FF66"/>
        </patternFill>
      </fill>
    </dxf>
    <dxf>
      <fill>
        <patternFill>
          <bgColor theme="8" tint="0.79998168889431442"/>
        </patternFill>
      </fill>
    </dxf>
    <dxf>
      <fill>
        <patternFill>
          <bgColor rgb="FF99FF66"/>
        </patternFill>
      </fill>
    </dxf>
    <dxf>
      <fill>
        <patternFill>
          <bgColor theme="8" tint="0.79998168889431442"/>
        </patternFill>
      </fill>
    </dxf>
    <dxf>
      <fill>
        <patternFill>
          <bgColor rgb="FFFFFF99"/>
        </patternFill>
      </fill>
    </dxf>
  </dxfs>
  <tableStyles count="0" defaultTableStyle="TableStyleMedium2" defaultPivotStyle="PivotStyleMedium9"/>
  <colors>
    <mruColors>
      <color rgb="FFFFFF99"/>
      <color rgb="FF99FF66"/>
      <color rgb="FF0000FF"/>
      <color rgb="FFEDF0DE"/>
      <color rgb="FFEEE4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114304</xdr:colOff>
      <xdr:row>30</xdr:row>
      <xdr:rowOff>100694</xdr:rowOff>
    </xdr:from>
    <xdr:to>
      <xdr:col>18</xdr:col>
      <xdr:colOff>68036</xdr:colOff>
      <xdr:row>53</xdr:row>
      <xdr:rowOff>27214</xdr:rowOff>
    </xdr:to>
    <xdr:sp macro="" textlink="">
      <xdr:nvSpPr>
        <xdr:cNvPr id="4" name="テキスト ボックス 3">
          <a:extLst>
            <a:ext uri="{FF2B5EF4-FFF2-40B4-BE49-F238E27FC236}">
              <a16:creationId xmlns:a16="http://schemas.microsoft.com/office/drawing/2014/main" id="{E0EC5C44-7B1F-40C8-A9E6-3892E870B4EC}"/>
            </a:ext>
          </a:extLst>
        </xdr:cNvPr>
        <xdr:cNvSpPr txBox="1"/>
      </xdr:nvSpPr>
      <xdr:spPr>
        <a:xfrm>
          <a:off x="114304" y="10224408"/>
          <a:ext cx="9056911" cy="39950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lvl="0"/>
          <a:r>
            <a:rPr kumimoji="1" lang="en-US" altLang="ja-JP" sz="1600" b="0" baseline="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b="0">
              <a:solidFill>
                <a:srgbClr val="FF0000"/>
              </a:solidFill>
              <a:latin typeface="HG丸ｺﾞｼｯｸM-PRO" panose="020F0600000000000000" pitchFamily="50" charset="-128"/>
              <a:ea typeface="HG丸ｺﾞｼｯｸM-PRO" panose="020F0600000000000000" pitchFamily="50" charset="-128"/>
            </a:rPr>
            <a:t>①</a:t>
          </a:r>
          <a:r>
            <a:rPr kumimoji="1" lang="ja-JP" altLang="en-US" sz="16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b="1">
              <a:solidFill>
                <a:srgbClr val="C00000"/>
              </a:solidFill>
              <a:latin typeface="HG丸ｺﾞｼｯｸM-PRO" panose="020F0600000000000000" pitchFamily="50" charset="-128"/>
              <a:ea typeface="HG丸ｺﾞｼｯｸM-PRO" panose="020F0600000000000000" pitchFamily="50" charset="-128"/>
            </a:rPr>
            <a:t>事業開始年度</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を選択する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lvl="0">
            <a:lnSpc>
              <a:spcPct val="150000"/>
            </a:lnSpc>
          </a:pPr>
          <a:r>
            <a:rPr kumimoji="1" lang="ja-JP" altLang="en-US" sz="1600" b="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b="0">
              <a:solidFill>
                <a:srgbClr val="FF0000"/>
              </a:solidFill>
              <a:latin typeface="HG丸ｺﾞｼｯｸM-PRO" panose="020F0600000000000000" pitchFamily="50" charset="-128"/>
              <a:ea typeface="HG丸ｺﾞｼｯｸM-PRO" panose="020F0600000000000000" pitchFamily="50" charset="-128"/>
            </a:rPr>
            <a:t>②</a:t>
          </a:r>
          <a:r>
            <a:rPr kumimoji="1" lang="ja-JP" altLang="en-US" sz="1600" b="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b="1">
              <a:solidFill>
                <a:srgbClr val="C00000"/>
              </a:solidFill>
              <a:latin typeface="HG丸ｺﾞｼｯｸM-PRO" panose="020F0600000000000000" pitchFamily="50" charset="-128"/>
              <a:ea typeface="HG丸ｺﾞｼｯｸM-PRO" panose="020F0600000000000000" pitchFamily="50" charset="-128"/>
            </a:rPr>
            <a:t>活動組織名</a:t>
          </a:r>
          <a:r>
            <a:rPr kumimoji="1" lang="ja-JP" altLang="en-US" sz="1600" b="0">
              <a:solidFill>
                <a:sysClr val="windowText" lastClr="000000"/>
              </a:solidFill>
              <a:latin typeface="HG丸ｺﾞｼｯｸM-PRO" panose="020F0600000000000000" pitchFamily="50" charset="-128"/>
              <a:ea typeface="HG丸ｺﾞｼｯｸM-PRO" panose="020F0600000000000000" pitchFamily="50" charset="-128"/>
            </a:rPr>
            <a:t>を記入する</a:t>
          </a:r>
          <a:endParaRPr kumimoji="1" lang="en-US" altLang="ja-JP" sz="1600" b="0">
            <a:solidFill>
              <a:sysClr val="windowText" lastClr="000000"/>
            </a:solidFill>
            <a:latin typeface="HG丸ｺﾞｼｯｸM-PRO" panose="020F0600000000000000" pitchFamily="50" charset="-128"/>
            <a:ea typeface="HG丸ｺﾞｼｯｸM-PRO" panose="020F0600000000000000" pitchFamily="50" charset="-128"/>
          </a:endParaRPr>
        </a:p>
        <a:p>
          <a:pPr lvl="0"/>
          <a:r>
            <a:rPr kumimoji="1" lang="ja-JP" altLang="en-US" sz="1600" b="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b="0">
              <a:solidFill>
                <a:srgbClr val="FF0000"/>
              </a:solidFill>
              <a:latin typeface="HG丸ｺﾞｼｯｸM-PRO" panose="020F0600000000000000" pitchFamily="50" charset="-128"/>
              <a:ea typeface="HG丸ｺﾞｼｯｸM-PRO" panose="020F0600000000000000" pitchFamily="50" charset="-128"/>
            </a:rPr>
            <a:t>③</a:t>
          </a:r>
          <a:r>
            <a:rPr kumimoji="1" lang="ja-JP" altLang="en-US" sz="1600" b="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b="1">
              <a:solidFill>
                <a:srgbClr val="C00000"/>
              </a:solidFill>
              <a:latin typeface="HG丸ｺﾞｼｯｸM-PRO" panose="020F0600000000000000" pitchFamily="50" charset="-128"/>
              <a:ea typeface="HG丸ｺﾞｼｯｸM-PRO" panose="020F0600000000000000" pitchFamily="50" charset="-128"/>
            </a:rPr>
            <a:t>市町村名</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を選択する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lvl="0"/>
          <a:r>
            <a:rPr kumimoji="1" lang="ja-JP" altLang="en-US" sz="1600" b="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b="0">
              <a:solidFill>
                <a:srgbClr val="FF0000"/>
              </a:solidFill>
              <a:latin typeface="HG丸ｺﾞｼｯｸM-PRO" panose="020F0600000000000000" pitchFamily="50" charset="-128"/>
              <a:ea typeface="HG丸ｺﾞｼｯｸM-PRO" panose="020F0600000000000000" pitchFamily="50" charset="-128"/>
            </a:rPr>
            <a:t>④</a:t>
          </a:r>
          <a:r>
            <a:rPr kumimoji="1" lang="ja-JP" altLang="en-US" sz="1600" b="0">
              <a:solidFill>
                <a:srgbClr val="C00000"/>
              </a:solidFill>
              <a:latin typeface="HG丸ｺﾞｼｯｸM-PRO" panose="020F0600000000000000" pitchFamily="50" charset="-128"/>
              <a:ea typeface="HG丸ｺﾞｼｯｸM-PRO" panose="020F0600000000000000" pitchFamily="50" charset="-128"/>
            </a:rPr>
            <a:t> </a:t>
          </a:r>
          <a:r>
            <a:rPr kumimoji="1" lang="ja-JP" altLang="en-US" sz="1600" b="1">
              <a:solidFill>
                <a:srgbClr val="C00000"/>
              </a:solidFill>
              <a:latin typeface="HG丸ｺﾞｼｯｸM-PRO" panose="020F0600000000000000" pitchFamily="50" charset="-128"/>
              <a:ea typeface="HG丸ｺﾞｼｯｸM-PRO" panose="020F0600000000000000" pitchFamily="50" charset="-128"/>
            </a:rPr>
            <a:t>対象森林所在市町村名</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を選択する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lvl="0"/>
          <a:r>
            <a:rPr kumimoji="1" lang="ja-JP" altLang="en-US" sz="1600" b="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b="0">
              <a:solidFill>
                <a:srgbClr val="FF0000"/>
              </a:solidFill>
              <a:latin typeface="HG丸ｺﾞｼｯｸM-PRO" panose="020F0600000000000000" pitchFamily="50" charset="-128"/>
              <a:ea typeface="HG丸ｺﾞｼｯｸM-PRO" panose="020F0600000000000000" pitchFamily="50" charset="-128"/>
            </a:rPr>
            <a:t>⑤</a:t>
          </a:r>
          <a:r>
            <a:rPr kumimoji="1" lang="ja-JP" altLang="en-US" sz="1600" b="0">
              <a:solidFill>
                <a:srgbClr val="C00000"/>
              </a:solidFill>
              <a:latin typeface="HG丸ｺﾞｼｯｸM-PRO" panose="020F0600000000000000" pitchFamily="50" charset="-128"/>
              <a:ea typeface="HG丸ｺﾞｼｯｸM-PRO" panose="020F0600000000000000" pitchFamily="50" charset="-128"/>
            </a:rPr>
            <a:t> </a:t>
          </a:r>
          <a:r>
            <a:rPr kumimoji="1" lang="ja-JP" altLang="en-US" sz="1600" b="1">
              <a:solidFill>
                <a:srgbClr val="C00000"/>
              </a:solidFill>
              <a:latin typeface="HG丸ｺﾞｼｯｸM-PRO" panose="020F0600000000000000" pitchFamily="50" charset="-128"/>
              <a:ea typeface="HG丸ｺﾞｼｯｸM-PRO" panose="020F0600000000000000" pitchFamily="50" charset="-128"/>
            </a:rPr>
            <a:t>活動面積・回数</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を記入する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lvl="0">
            <a:lnSpc>
              <a:spcPct val="150000"/>
            </a:lnSpc>
            <a:spcBef>
              <a:spcPts val="0"/>
            </a:spcBef>
          </a:pPr>
          <a:r>
            <a:rPr kumimoji="1" lang="ja-JP" altLang="en-US" sz="1600">
              <a:solidFill>
                <a:srgbClr val="C00000"/>
              </a:solidFill>
              <a:latin typeface="HG丸ｺﾞｼｯｸM-PRO" panose="020F0600000000000000" pitchFamily="50" charset="-128"/>
              <a:ea typeface="HG丸ｺﾞｼｯｸM-PRO" panose="020F0600000000000000" pitchFamily="50" charset="-128"/>
            </a:rPr>
            <a:t>　 </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600" b="1">
              <a:solidFill>
                <a:srgbClr val="C00000"/>
              </a:solidFill>
              <a:latin typeface="HG丸ｺﾞｼｯｸM-PRO" panose="020F0600000000000000" pitchFamily="50" charset="-128"/>
              <a:ea typeface="HG丸ｺﾞｼｯｸM-PRO" panose="020F0600000000000000" pitchFamily="50" charset="-128"/>
            </a:rPr>
            <a:t>活動推進費</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がある場合は、</a:t>
          </a:r>
          <a:r>
            <a:rPr kumimoji="1" lang="ja-JP" altLang="en-US" sz="1600" b="0">
              <a:solidFill>
                <a:srgbClr val="FF0000"/>
              </a:solidFill>
              <a:latin typeface="HG丸ｺﾞｼｯｸM-PRO" panose="020F0600000000000000" pitchFamily="50" charset="-128"/>
              <a:ea typeface="HG丸ｺﾞｼｯｸM-PRO" panose="020F0600000000000000" pitchFamily="50" charset="-128"/>
            </a:rPr>
            <a:t>⑥</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を選択する）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lvl="0"/>
          <a:r>
            <a:rPr kumimoji="1" lang="ja-JP" altLang="en-US" sz="1600">
              <a:solidFill>
                <a:srgbClr val="C00000"/>
              </a:solidFill>
              <a:latin typeface="HG丸ｺﾞｼｯｸM-PRO" panose="020F0600000000000000" pitchFamily="50" charset="-128"/>
              <a:ea typeface="HG丸ｺﾞｼｯｸM-PRO" panose="020F0600000000000000" pitchFamily="50" charset="-128"/>
            </a:rPr>
            <a:t>　 </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ja-JP" sz="1600">
              <a:solidFill>
                <a:schemeClr val="dk1"/>
              </a:solidFill>
              <a:effectLst/>
              <a:latin typeface="HG丸ｺﾞｼｯｸM-PRO" panose="020F0600000000000000" pitchFamily="50" charset="-128"/>
              <a:ea typeface="HG丸ｺﾞｼｯｸM-PRO" panose="020F0600000000000000" pitchFamily="50" charset="-128"/>
              <a:cs typeface="+mn-cs"/>
            </a:rPr>
            <a:t>間伐等の実施面積</a:t>
          </a:r>
          <a:r>
            <a:rPr kumimoji="1" lang="ja-JP" altLang="en-US" sz="1600">
              <a:solidFill>
                <a:schemeClr val="dk1"/>
              </a:solidFill>
              <a:effectLst/>
              <a:latin typeface="HG丸ｺﾞｼｯｸM-PRO" panose="020F0600000000000000" pitchFamily="50" charset="-128"/>
              <a:ea typeface="HG丸ｺﾞｼｯｸM-PRO" panose="020F0600000000000000" pitchFamily="50" charset="-128"/>
              <a:cs typeface="+mn-cs"/>
            </a:rPr>
            <a:t>」及び「</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長期にわたり手入れされていなかった～」、がある場合は</a:t>
          </a:r>
          <a:r>
            <a:rPr kumimoji="1" lang="ja-JP" altLang="en-US" sz="1600">
              <a:solidFill>
                <a:srgbClr val="FF0000"/>
              </a:solidFill>
              <a:latin typeface="HG丸ｺﾞｼｯｸM-PRO" panose="020F0600000000000000" pitchFamily="50" charset="-128"/>
              <a:ea typeface="HG丸ｺﾞｼｯｸM-PRO" panose="020F0600000000000000" pitchFamily="50" charset="-128"/>
            </a:rPr>
            <a:t>⑦</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に記入）</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lvl="0"/>
          <a:r>
            <a:rPr kumimoji="1" lang="ja-JP" altLang="en-US" sz="1600" b="0">
              <a:solidFill>
                <a:srgbClr val="FF0000"/>
              </a:solidFill>
              <a:latin typeface="HG丸ｺﾞｼｯｸM-PRO" panose="020F0600000000000000" pitchFamily="50" charset="-128"/>
              <a:ea typeface="HG丸ｺﾞｼｯｸM-PRO" panose="020F0600000000000000" pitchFamily="50" charset="-128"/>
            </a:rPr>
            <a:t> ⑧</a:t>
          </a:r>
          <a:r>
            <a:rPr kumimoji="1" lang="ja-JP" altLang="en-US" sz="1600" b="0">
              <a:solidFill>
                <a:srgbClr val="C00000"/>
              </a:solidFill>
              <a:latin typeface="HG丸ｺﾞｼｯｸM-PRO" panose="020F0600000000000000" pitchFamily="50" charset="-128"/>
              <a:ea typeface="HG丸ｺﾞｼｯｸM-PRO" panose="020F0600000000000000" pitchFamily="50" charset="-128"/>
            </a:rPr>
            <a:t> </a:t>
          </a:r>
          <a:r>
            <a:rPr kumimoji="1" lang="ja-JP" altLang="en-US" sz="1600" b="1">
              <a:solidFill>
                <a:srgbClr val="C00000"/>
              </a:solidFill>
              <a:latin typeface="HG丸ｺﾞｼｯｸM-PRO" panose="020F0600000000000000" pitchFamily="50" charset="-128"/>
              <a:ea typeface="HG丸ｺﾞｼｯｸM-PRO" panose="020F0600000000000000" pitchFamily="50" charset="-128"/>
            </a:rPr>
            <a:t>構成員数</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を記入する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lvl="0"/>
          <a:r>
            <a:rPr kumimoji="1" lang="ja-JP" altLang="en-US" sz="1600" b="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b="0">
              <a:solidFill>
                <a:srgbClr val="FF0000"/>
              </a:solidFill>
              <a:latin typeface="HG丸ｺﾞｼｯｸM-PRO" panose="020F0600000000000000" pitchFamily="50" charset="-128"/>
              <a:ea typeface="HG丸ｺﾞｼｯｸM-PRO" panose="020F0600000000000000" pitchFamily="50" charset="-128"/>
            </a:rPr>
            <a:t>⑨</a:t>
          </a:r>
          <a:r>
            <a:rPr kumimoji="1" lang="ja-JP" altLang="en-US" sz="1600" b="0">
              <a:solidFill>
                <a:srgbClr val="C00000"/>
              </a:solidFill>
              <a:latin typeface="HG丸ｺﾞｼｯｸM-PRO" panose="020F0600000000000000" pitchFamily="50" charset="-128"/>
              <a:ea typeface="HG丸ｺﾞｼｯｸM-PRO" panose="020F0600000000000000" pitchFamily="50" charset="-128"/>
            </a:rPr>
            <a:t> </a:t>
          </a:r>
          <a:r>
            <a:rPr kumimoji="1" lang="ja-JP" altLang="en-US" sz="1600" b="1">
              <a:solidFill>
                <a:srgbClr val="C00000"/>
              </a:solidFill>
              <a:latin typeface="HG丸ｺﾞｼｯｸM-PRO" panose="020F0600000000000000" pitchFamily="50" charset="-128"/>
              <a:ea typeface="HG丸ｺﾞｼｯｸM-PRO" panose="020F0600000000000000" pitchFamily="50" charset="-128"/>
            </a:rPr>
            <a:t>関係人口創出</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に参加した地域外関係者の延べ人数を記入</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b="0">
              <a:solidFill>
                <a:srgbClr val="FF0000"/>
              </a:solidFill>
              <a:latin typeface="HG丸ｺﾞｼｯｸM-PRO" panose="020F0600000000000000" pitchFamily="50" charset="-128"/>
              <a:ea typeface="HG丸ｺﾞｼｯｸM-PRO" panose="020F0600000000000000" pitchFamily="50" charset="-128"/>
            </a:rPr>
            <a:t>⑩</a:t>
          </a:r>
          <a:r>
            <a:rPr kumimoji="1" lang="ja-JP" altLang="en-US" sz="1600" b="0">
              <a:solidFill>
                <a:srgbClr val="C00000"/>
              </a:solidFill>
              <a:latin typeface="HG丸ｺﾞｼｯｸM-PRO" panose="020F0600000000000000" pitchFamily="50" charset="-128"/>
              <a:ea typeface="HG丸ｺﾞｼｯｸM-PRO" panose="020F0600000000000000" pitchFamily="50" charset="-128"/>
            </a:rPr>
            <a:t> </a:t>
          </a:r>
          <a:r>
            <a:rPr kumimoji="1" lang="ja-JP" altLang="en-US" sz="1600" b="1">
              <a:solidFill>
                <a:srgbClr val="FF0000"/>
              </a:solidFill>
              <a:effectLst/>
              <a:latin typeface="+mn-lt"/>
              <a:ea typeface="+mn-ea"/>
              <a:cs typeface="+mn-cs"/>
            </a:rPr>
            <a:t>アドバイザーを活用</a:t>
          </a:r>
          <a:r>
            <a:rPr kumimoji="1" lang="ja-JP" altLang="en-US" sz="1600" b="0">
              <a:solidFill>
                <a:schemeClr val="dk1"/>
              </a:solidFill>
              <a:effectLst/>
              <a:latin typeface="+mn-lt"/>
              <a:ea typeface="+mn-ea"/>
              <a:cs typeface="+mn-cs"/>
            </a:rPr>
            <a:t>した場合は、</a:t>
          </a:r>
          <a:r>
            <a:rPr kumimoji="1" lang="ja-JP" altLang="en-US" sz="1600" b="0">
              <a:solidFill>
                <a:sysClr val="windowText" lastClr="000000"/>
              </a:solidFill>
              <a:effectLst/>
              <a:latin typeface="+mn-lt"/>
              <a:ea typeface="+mn-ea"/>
              <a:cs typeface="+mn-cs"/>
            </a:rPr>
            <a:t>⑦</a:t>
          </a:r>
          <a:r>
            <a:rPr kumimoji="1" lang="ja-JP" altLang="en-US" sz="1600" b="0">
              <a:solidFill>
                <a:schemeClr val="dk1"/>
              </a:solidFill>
              <a:effectLst/>
              <a:latin typeface="+mn-lt"/>
              <a:ea typeface="+mn-ea"/>
              <a:cs typeface="+mn-cs"/>
            </a:rPr>
            <a:t>（安全管理）</a:t>
          </a:r>
          <a:r>
            <a:rPr kumimoji="1" lang="ja-JP" altLang="ja-JP" sz="1600">
              <a:solidFill>
                <a:schemeClr val="dk1"/>
              </a:solidFill>
              <a:effectLst/>
              <a:latin typeface="+mn-lt"/>
              <a:ea typeface="+mn-ea"/>
              <a:cs typeface="+mn-cs"/>
            </a:rPr>
            <a:t>を記入</a:t>
          </a:r>
          <a:r>
            <a:rPr kumimoji="1" lang="ja-JP" altLang="en-US" sz="1600">
              <a:solidFill>
                <a:schemeClr val="dk1"/>
              </a:solidFill>
              <a:effectLst/>
              <a:latin typeface="+mn-lt"/>
              <a:ea typeface="+mn-ea"/>
              <a:cs typeface="+mn-cs"/>
            </a:rPr>
            <a:t>する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lvl="0"/>
          <a:r>
            <a:rPr kumimoji="1" lang="ja-JP" altLang="en-US" sz="1600" b="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b="0">
              <a:solidFill>
                <a:srgbClr val="FF0000"/>
              </a:solidFill>
              <a:latin typeface="HG丸ｺﾞｼｯｸM-PRO" panose="020F0600000000000000" pitchFamily="50" charset="-128"/>
              <a:ea typeface="HG丸ｺﾞｼｯｸM-PRO" panose="020F0600000000000000" pitchFamily="50" charset="-128"/>
            </a:rPr>
            <a:t>⑪ </a:t>
          </a:r>
          <a:r>
            <a:rPr kumimoji="1" lang="ja-JP" altLang="ja-JP" sz="1600" b="0">
              <a:solidFill>
                <a:schemeClr val="dk1"/>
              </a:solidFill>
              <a:effectLst/>
              <a:latin typeface="+mn-lt"/>
              <a:ea typeface="+mn-ea"/>
              <a:cs typeface="+mn-cs"/>
            </a:rPr>
            <a:t>（実際にかかった経費）</a:t>
          </a:r>
          <a:r>
            <a:rPr kumimoji="1" lang="ja-JP" altLang="ja-JP" sz="1600" b="1">
              <a:solidFill>
                <a:srgbClr val="FF0000"/>
              </a:solidFill>
              <a:effectLst/>
              <a:latin typeface="+mn-lt"/>
              <a:ea typeface="+mn-ea"/>
              <a:cs typeface="+mn-cs"/>
            </a:rPr>
            <a:t>人件費、委託費、その他（消耗品費等）</a:t>
          </a:r>
          <a:r>
            <a:rPr kumimoji="1" lang="ja-JP" altLang="ja-JP" sz="1600">
              <a:solidFill>
                <a:schemeClr val="dk1"/>
              </a:solidFill>
              <a:effectLst/>
              <a:latin typeface="+mn-lt"/>
              <a:ea typeface="+mn-ea"/>
              <a:cs typeface="+mn-cs"/>
            </a:rPr>
            <a:t>を記入する</a:t>
          </a:r>
          <a:endParaRPr kumimoji="1" lang="en-US" altLang="ja-JP" sz="1600" b="0">
            <a:solidFill>
              <a:srgbClr val="FF0000"/>
            </a:solidFill>
            <a:latin typeface="HG丸ｺﾞｼｯｸM-PRO" panose="020F0600000000000000" pitchFamily="50" charset="-128"/>
            <a:ea typeface="HG丸ｺﾞｼｯｸM-PRO" panose="020F0600000000000000" pitchFamily="50" charset="-128"/>
          </a:endParaRPr>
        </a:p>
        <a:p>
          <a:pPr lvl="0"/>
          <a:r>
            <a:rPr kumimoji="1" lang="en-US" altLang="ja-JP" sz="1600" b="1">
              <a:solidFill>
                <a:srgbClr val="FF0000"/>
              </a:solidFill>
              <a:effectLst/>
              <a:latin typeface="HG丸ｺﾞｼｯｸM-PRO" panose="020F0600000000000000" pitchFamily="50" charset="-128"/>
              <a:ea typeface="HG丸ｺﾞｼｯｸM-PRO" panose="020F0600000000000000" pitchFamily="50" charset="-128"/>
              <a:cs typeface="+mn-cs"/>
            </a:rPr>
            <a:t> </a:t>
          </a:r>
          <a:r>
            <a:rPr kumimoji="1" lang="ja-JP" altLang="ja-JP" sz="1600" b="0">
              <a:solidFill>
                <a:srgbClr val="FF0000"/>
              </a:solidFill>
              <a:effectLst/>
              <a:latin typeface="HG丸ｺﾞｼｯｸM-PRO" panose="020F0600000000000000" pitchFamily="50" charset="-128"/>
              <a:ea typeface="HG丸ｺﾞｼｯｸM-PRO" panose="020F0600000000000000" pitchFamily="50" charset="-128"/>
              <a:cs typeface="+mn-cs"/>
            </a:rPr>
            <a:t>⑫</a:t>
          </a:r>
          <a:r>
            <a:rPr kumimoji="1" lang="en-US" altLang="ja-JP" sz="1600" b="0">
              <a:solidFill>
                <a:srgbClr val="FF0000"/>
              </a:solidFill>
              <a:effectLst/>
              <a:latin typeface="HG丸ｺﾞｼｯｸM-PRO" panose="020F0600000000000000" pitchFamily="50" charset="-128"/>
              <a:ea typeface="HG丸ｺﾞｼｯｸM-PRO" panose="020F0600000000000000" pitchFamily="50" charset="-128"/>
              <a:cs typeface="+mn-cs"/>
            </a:rPr>
            <a:t> </a:t>
          </a:r>
          <a:r>
            <a:rPr kumimoji="1" lang="ja-JP" altLang="en-US" sz="1600" b="1">
              <a:solidFill>
                <a:srgbClr val="C00000"/>
              </a:solidFill>
              <a:latin typeface="HG丸ｺﾞｼｯｸM-PRO" panose="020F0600000000000000" pitchFamily="50" charset="-128"/>
              <a:ea typeface="HG丸ｺﾞｼｯｸM-PRO" panose="020F0600000000000000" pitchFamily="50" charset="-128"/>
            </a:rPr>
            <a:t>資機材費</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がある場合は</a:t>
          </a:r>
          <a:r>
            <a:rPr kumimoji="1" lang="ja-JP" altLang="en-US" sz="1600" b="1">
              <a:solidFill>
                <a:srgbClr val="C00000"/>
              </a:solidFill>
              <a:latin typeface="HG丸ｺﾞｼｯｸM-PRO" panose="020F0600000000000000" pitchFamily="50" charset="-128"/>
              <a:ea typeface="HG丸ｺﾞｼｯｸM-PRO" panose="020F0600000000000000" pitchFamily="50" charset="-128"/>
            </a:rPr>
            <a:t>⑬に全額、⑭に交付対象額</a:t>
          </a:r>
          <a:r>
            <a:rPr kumimoji="1" lang="en-US" altLang="ja-JP" sz="1600" b="1">
              <a:solidFill>
                <a:srgbClr val="C00000"/>
              </a:solidFill>
              <a:latin typeface="HG丸ｺﾞｼｯｸM-PRO" panose="020F0600000000000000" pitchFamily="50" charset="-128"/>
              <a:ea typeface="HG丸ｺﾞｼｯｸM-PRO" panose="020F0600000000000000" pitchFamily="50" charset="-128"/>
            </a:rPr>
            <a:t>(1/2or1/3)</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を記入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127912</xdr:colOff>
      <xdr:row>30</xdr:row>
      <xdr:rowOff>155122</xdr:rowOff>
    </xdr:from>
    <xdr:to>
      <xdr:col>16</xdr:col>
      <xdr:colOff>176893</xdr:colOff>
      <xdr:row>52</xdr:row>
      <xdr:rowOff>108856</xdr:rowOff>
    </xdr:to>
    <xdr:sp macro="" textlink="">
      <xdr:nvSpPr>
        <xdr:cNvPr id="2" name="テキスト ボックス 1">
          <a:extLst>
            <a:ext uri="{FF2B5EF4-FFF2-40B4-BE49-F238E27FC236}">
              <a16:creationId xmlns:a16="http://schemas.microsoft.com/office/drawing/2014/main" id="{AB36F5DB-6149-4869-B17E-376F8E658BD7}"/>
            </a:ext>
          </a:extLst>
        </xdr:cNvPr>
        <xdr:cNvSpPr txBox="1"/>
      </xdr:nvSpPr>
      <xdr:spPr>
        <a:xfrm>
          <a:off x="277591" y="9612086"/>
          <a:ext cx="7995552" cy="38453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lvl="0"/>
          <a:r>
            <a:rPr kumimoji="1" lang="en-US" altLang="ja-JP" sz="1600" b="0" baseline="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b="0">
              <a:solidFill>
                <a:srgbClr val="FF0000"/>
              </a:solidFill>
              <a:latin typeface="HG丸ｺﾞｼｯｸM-PRO" panose="020F0600000000000000" pitchFamily="50" charset="-128"/>
              <a:ea typeface="HG丸ｺﾞｼｯｸM-PRO" panose="020F0600000000000000" pitchFamily="50" charset="-128"/>
            </a:rPr>
            <a:t>①</a:t>
          </a:r>
          <a:r>
            <a:rPr kumimoji="1" lang="ja-JP" altLang="en-US" sz="16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b="1">
              <a:solidFill>
                <a:srgbClr val="C00000"/>
              </a:solidFill>
              <a:latin typeface="HG丸ｺﾞｼｯｸM-PRO" panose="020F0600000000000000" pitchFamily="50" charset="-128"/>
              <a:ea typeface="HG丸ｺﾞｼｯｸM-PRO" panose="020F0600000000000000" pitchFamily="50" charset="-128"/>
            </a:rPr>
            <a:t>事業開始年度</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を選択する　</a:t>
          </a:r>
          <a:r>
            <a:rPr kumimoji="1" lang="ja-JP" altLang="en-US" sz="1600" b="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b="0">
              <a:solidFill>
                <a:srgbClr val="FF0000"/>
              </a:solidFill>
              <a:latin typeface="HG丸ｺﾞｼｯｸM-PRO" panose="020F0600000000000000" pitchFamily="50" charset="-128"/>
              <a:ea typeface="HG丸ｺﾞｼｯｸM-PRO" panose="020F0600000000000000" pitchFamily="50" charset="-128"/>
            </a:rPr>
            <a:t>②</a:t>
          </a:r>
          <a:r>
            <a:rPr kumimoji="1" lang="ja-JP" altLang="en-US" sz="1600" b="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b="1">
              <a:solidFill>
                <a:srgbClr val="C00000"/>
              </a:solidFill>
              <a:latin typeface="HG丸ｺﾞｼｯｸM-PRO" panose="020F0600000000000000" pitchFamily="50" charset="-128"/>
              <a:ea typeface="HG丸ｺﾞｼｯｸM-PRO" panose="020F0600000000000000" pitchFamily="50" charset="-128"/>
            </a:rPr>
            <a:t>活動組織名</a:t>
          </a:r>
          <a:r>
            <a:rPr kumimoji="1" lang="ja-JP" altLang="en-US" sz="1600" b="0">
              <a:solidFill>
                <a:sysClr val="windowText" lastClr="000000"/>
              </a:solidFill>
              <a:latin typeface="HG丸ｺﾞｼｯｸM-PRO" panose="020F0600000000000000" pitchFamily="50" charset="-128"/>
              <a:ea typeface="HG丸ｺﾞｼｯｸM-PRO" panose="020F0600000000000000" pitchFamily="50" charset="-128"/>
            </a:rPr>
            <a:t>を記入する</a:t>
          </a:r>
          <a:endParaRPr kumimoji="1" lang="en-US" altLang="ja-JP" sz="1600" b="0">
            <a:solidFill>
              <a:sysClr val="windowText" lastClr="000000"/>
            </a:solidFill>
            <a:latin typeface="HG丸ｺﾞｼｯｸM-PRO" panose="020F0600000000000000" pitchFamily="50" charset="-128"/>
            <a:ea typeface="HG丸ｺﾞｼｯｸM-PRO" panose="020F0600000000000000" pitchFamily="50" charset="-128"/>
          </a:endParaRPr>
        </a:p>
        <a:p>
          <a:pPr lvl="0"/>
          <a:r>
            <a:rPr kumimoji="1" lang="ja-JP" altLang="en-US" sz="1600" b="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b="0">
              <a:solidFill>
                <a:srgbClr val="FF0000"/>
              </a:solidFill>
              <a:latin typeface="HG丸ｺﾞｼｯｸM-PRO" panose="020F0600000000000000" pitchFamily="50" charset="-128"/>
              <a:ea typeface="HG丸ｺﾞｼｯｸM-PRO" panose="020F0600000000000000" pitchFamily="50" charset="-128"/>
            </a:rPr>
            <a:t>③</a:t>
          </a:r>
          <a:r>
            <a:rPr kumimoji="1" lang="ja-JP" altLang="en-US" sz="1600" b="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b="1">
              <a:solidFill>
                <a:srgbClr val="C00000"/>
              </a:solidFill>
              <a:latin typeface="HG丸ｺﾞｼｯｸM-PRO" panose="020F0600000000000000" pitchFamily="50" charset="-128"/>
              <a:ea typeface="HG丸ｺﾞｼｯｸM-PRO" panose="020F0600000000000000" pitchFamily="50" charset="-128"/>
            </a:rPr>
            <a:t>市町村名</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を選択する　　　</a:t>
          </a:r>
          <a:r>
            <a:rPr kumimoji="1" lang="ja-JP" altLang="en-US" sz="1600" b="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b="0">
              <a:solidFill>
                <a:srgbClr val="FF0000"/>
              </a:solidFill>
              <a:latin typeface="HG丸ｺﾞｼｯｸM-PRO" panose="020F0600000000000000" pitchFamily="50" charset="-128"/>
              <a:ea typeface="HG丸ｺﾞｼｯｸM-PRO" panose="020F0600000000000000" pitchFamily="50" charset="-128"/>
            </a:rPr>
            <a:t>④</a:t>
          </a:r>
          <a:r>
            <a:rPr kumimoji="1" lang="ja-JP" altLang="en-US" sz="1600" b="0">
              <a:solidFill>
                <a:srgbClr val="C00000"/>
              </a:solidFill>
              <a:latin typeface="HG丸ｺﾞｼｯｸM-PRO" panose="020F0600000000000000" pitchFamily="50" charset="-128"/>
              <a:ea typeface="HG丸ｺﾞｼｯｸM-PRO" panose="020F0600000000000000" pitchFamily="50" charset="-128"/>
            </a:rPr>
            <a:t> </a:t>
          </a:r>
          <a:r>
            <a:rPr kumimoji="1" lang="ja-JP" altLang="en-US" sz="1600" b="1">
              <a:solidFill>
                <a:srgbClr val="C00000"/>
              </a:solidFill>
              <a:latin typeface="HG丸ｺﾞｼｯｸM-PRO" panose="020F0600000000000000" pitchFamily="50" charset="-128"/>
              <a:ea typeface="HG丸ｺﾞｼｯｸM-PRO" panose="020F0600000000000000" pitchFamily="50" charset="-128"/>
            </a:rPr>
            <a:t>対象森林所在市町村名</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を選択する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lvl="0"/>
          <a:r>
            <a:rPr kumimoji="1" lang="ja-JP" altLang="en-US" sz="1600" b="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b="0">
              <a:solidFill>
                <a:srgbClr val="FF0000"/>
              </a:solidFill>
              <a:latin typeface="HG丸ｺﾞｼｯｸM-PRO" panose="020F0600000000000000" pitchFamily="50" charset="-128"/>
              <a:ea typeface="HG丸ｺﾞｼｯｸM-PRO" panose="020F0600000000000000" pitchFamily="50" charset="-128"/>
            </a:rPr>
            <a:t>⑤</a:t>
          </a:r>
          <a:r>
            <a:rPr kumimoji="1" lang="ja-JP" altLang="en-US" sz="1600" b="0">
              <a:solidFill>
                <a:srgbClr val="C00000"/>
              </a:solidFill>
              <a:latin typeface="HG丸ｺﾞｼｯｸM-PRO" panose="020F0600000000000000" pitchFamily="50" charset="-128"/>
              <a:ea typeface="HG丸ｺﾞｼｯｸM-PRO" panose="020F0600000000000000" pitchFamily="50" charset="-128"/>
            </a:rPr>
            <a:t> </a:t>
          </a:r>
          <a:r>
            <a:rPr kumimoji="1" lang="ja-JP" altLang="en-US" sz="1600" b="1">
              <a:solidFill>
                <a:srgbClr val="C00000"/>
              </a:solidFill>
              <a:latin typeface="HG丸ｺﾞｼｯｸM-PRO" panose="020F0600000000000000" pitchFamily="50" charset="-128"/>
              <a:ea typeface="HG丸ｺﾞｼｯｸM-PRO" panose="020F0600000000000000" pitchFamily="50" charset="-128"/>
            </a:rPr>
            <a:t>活動面積・回数</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を記入する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lvl="0">
            <a:lnSpc>
              <a:spcPct val="150000"/>
            </a:lnSpc>
            <a:spcBef>
              <a:spcPts val="0"/>
            </a:spcBef>
          </a:pPr>
          <a:r>
            <a:rPr kumimoji="1" lang="ja-JP" altLang="en-US" sz="1600">
              <a:solidFill>
                <a:srgbClr val="C00000"/>
              </a:solidFill>
              <a:latin typeface="HG丸ｺﾞｼｯｸM-PRO" panose="020F0600000000000000" pitchFamily="50" charset="-128"/>
              <a:ea typeface="HG丸ｺﾞｼｯｸM-PRO" panose="020F0600000000000000" pitchFamily="50" charset="-128"/>
            </a:rPr>
            <a:t>　 </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600" b="1">
              <a:solidFill>
                <a:srgbClr val="C00000"/>
              </a:solidFill>
              <a:latin typeface="HG丸ｺﾞｼｯｸM-PRO" panose="020F0600000000000000" pitchFamily="50" charset="-128"/>
              <a:ea typeface="HG丸ｺﾞｼｯｸM-PRO" panose="020F0600000000000000" pitchFamily="50" charset="-128"/>
            </a:rPr>
            <a:t>活動推進費</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がある場合は、</a:t>
          </a:r>
          <a:r>
            <a:rPr kumimoji="1" lang="ja-JP" altLang="en-US" sz="1600" b="0">
              <a:solidFill>
                <a:srgbClr val="FF0000"/>
              </a:solidFill>
              <a:latin typeface="HG丸ｺﾞｼｯｸM-PRO" panose="020F0600000000000000" pitchFamily="50" charset="-128"/>
              <a:ea typeface="HG丸ｺﾞｼｯｸM-PRO" panose="020F0600000000000000" pitchFamily="50" charset="-128"/>
            </a:rPr>
            <a:t>⑥</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を選択する）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lvl="0"/>
          <a:r>
            <a:rPr kumimoji="1" lang="ja-JP" altLang="en-US" sz="1600">
              <a:solidFill>
                <a:srgbClr val="C00000"/>
              </a:solidFill>
              <a:latin typeface="HG丸ｺﾞｼｯｸM-PRO" panose="020F0600000000000000" pitchFamily="50" charset="-128"/>
              <a:ea typeface="HG丸ｺﾞｼｯｸM-PRO" panose="020F0600000000000000" pitchFamily="50" charset="-128"/>
            </a:rPr>
            <a:t>　 </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ja-JP" sz="1600">
              <a:solidFill>
                <a:schemeClr val="dk1"/>
              </a:solidFill>
              <a:effectLst/>
              <a:latin typeface="HG丸ｺﾞｼｯｸM-PRO" panose="020F0600000000000000" pitchFamily="50" charset="-128"/>
              <a:ea typeface="HG丸ｺﾞｼｯｸM-PRO" panose="020F0600000000000000" pitchFamily="50" charset="-128"/>
              <a:cs typeface="+mn-cs"/>
            </a:rPr>
            <a:t>間伐等の実施面積</a:t>
          </a:r>
          <a:r>
            <a:rPr kumimoji="1" lang="ja-JP" altLang="en-US" sz="1600">
              <a:solidFill>
                <a:schemeClr val="dk1"/>
              </a:solidFill>
              <a:effectLst/>
              <a:latin typeface="HG丸ｺﾞｼｯｸM-PRO" panose="020F0600000000000000" pitchFamily="50" charset="-128"/>
              <a:ea typeface="HG丸ｺﾞｼｯｸM-PRO" panose="020F0600000000000000" pitchFamily="50" charset="-128"/>
              <a:cs typeface="+mn-cs"/>
            </a:rPr>
            <a:t>」及び「</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長期にわたり手入れされていなかった～」、がある場合は</a:t>
          </a:r>
          <a:r>
            <a:rPr kumimoji="1" lang="ja-JP" altLang="en-US" sz="1600">
              <a:solidFill>
                <a:srgbClr val="FF0000"/>
              </a:solidFill>
              <a:latin typeface="HG丸ｺﾞｼｯｸM-PRO" panose="020F0600000000000000" pitchFamily="50" charset="-128"/>
              <a:ea typeface="HG丸ｺﾞｼｯｸM-PRO" panose="020F0600000000000000" pitchFamily="50" charset="-128"/>
            </a:rPr>
            <a:t>⑦</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に記入）</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lvl="0"/>
          <a:r>
            <a:rPr kumimoji="1" lang="ja-JP" altLang="en-US" sz="1600" b="0">
              <a:solidFill>
                <a:srgbClr val="FF0000"/>
              </a:solidFill>
              <a:latin typeface="HG丸ｺﾞｼｯｸM-PRO" panose="020F0600000000000000" pitchFamily="50" charset="-128"/>
              <a:ea typeface="HG丸ｺﾞｼｯｸM-PRO" panose="020F0600000000000000" pitchFamily="50" charset="-128"/>
            </a:rPr>
            <a:t> ⑧</a:t>
          </a:r>
          <a:r>
            <a:rPr kumimoji="1" lang="ja-JP" altLang="en-US" sz="1600" b="0">
              <a:solidFill>
                <a:srgbClr val="C00000"/>
              </a:solidFill>
              <a:latin typeface="HG丸ｺﾞｼｯｸM-PRO" panose="020F0600000000000000" pitchFamily="50" charset="-128"/>
              <a:ea typeface="HG丸ｺﾞｼｯｸM-PRO" panose="020F0600000000000000" pitchFamily="50" charset="-128"/>
            </a:rPr>
            <a:t> </a:t>
          </a:r>
          <a:r>
            <a:rPr kumimoji="1" lang="ja-JP" altLang="en-US" sz="1600" b="1">
              <a:solidFill>
                <a:srgbClr val="C00000"/>
              </a:solidFill>
              <a:latin typeface="HG丸ｺﾞｼｯｸM-PRO" panose="020F0600000000000000" pitchFamily="50" charset="-128"/>
              <a:ea typeface="HG丸ｺﾞｼｯｸM-PRO" panose="020F0600000000000000" pitchFamily="50" charset="-128"/>
            </a:rPr>
            <a:t>構成員数</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を記入する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lvl="0"/>
          <a:r>
            <a:rPr kumimoji="1" lang="ja-JP" altLang="en-US" sz="1600" b="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b="0">
              <a:solidFill>
                <a:srgbClr val="FF0000"/>
              </a:solidFill>
              <a:latin typeface="HG丸ｺﾞｼｯｸM-PRO" panose="020F0600000000000000" pitchFamily="50" charset="-128"/>
              <a:ea typeface="HG丸ｺﾞｼｯｸM-PRO" panose="020F0600000000000000" pitchFamily="50" charset="-128"/>
            </a:rPr>
            <a:t>⑨</a:t>
          </a:r>
          <a:r>
            <a:rPr kumimoji="1" lang="ja-JP" altLang="en-US" sz="1600" b="0">
              <a:solidFill>
                <a:srgbClr val="C00000"/>
              </a:solidFill>
              <a:latin typeface="HG丸ｺﾞｼｯｸM-PRO" panose="020F0600000000000000" pitchFamily="50" charset="-128"/>
              <a:ea typeface="HG丸ｺﾞｼｯｸM-PRO" panose="020F0600000000000000" pitchFamily="50" charset="-128"/>
            </a:rPr>
            <a:t> </a:t>
          </a:r>
          <a:r>
            <a:rPr kumimoji="1" lang="ja-JP" altLang="en-US" sz="1600" b="1">
              <a:solidFill>
                <a:srgbClr val="C00000"/>
              </a:solidFill>
              <a:latin typeface="HG丸ｺﾞｼｯｸM-PRO" panose="020F0600000000000000" pitchFamily="50" charset="-128"/>
              <a:ea typeface="HG丸ｺﾞｼｯｸM-PRO" panose="020F0600000000000000" pitchFamily="50" charset="-128"/>
            </a:rPr>
            <a:t>関係人口創出</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に参加した地域外関係者の延べ人数を記入</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b="0">
              <a:solidFill>
                <a:srgbClr val="FF0000"/>
              </a:solidFill>
              <a:latin typeface="HG丸ｺﾞｼｯｸM-PRO" panose="020F0600000000000000" pitchFamily="50" charset="-128"/>
              <a:ea typeface="HG丸ｺﾞｼｯｸM-PRO" panose="020F0600000000000000" pitchFamily="50" charset="-128"/>
            </a:rPr>
            <a:t>⑩</a:t>
          </a:r>
          <a:r>
            <a:rPr kumimoji="1" lang="ja-JP" altLang="en-US" sz="1600" b="0">
              <a:solidFill>
                <a:srgbClr val="C00000"/>
              </a:solidFill>
              <a:latin typeface="HG丸ｺﾞｼｯｸM-PRO" panose="020F0600000000000000" pitchFamily="50" charset="-128"/>
              <a:ea typeface="HG丸ｺﾞｼｯｸM-PRO" panose="020F0600000000000000" pitchFamily="50" charset="-128"/>
            </a:rPr>
            <a:t> </a:t>
          </a:r>
          <a:r>
            <a:rPr kumimoji="1" lang="ja-JP" altLang="en-US" sz="1600" b="1">
              <a:solidFill>
                <a:srgbClr val="FF0000"/>
              </a:solidFill>
              <a:effectLst/>
              <a:latin typeface="+mn-lt"/>
              <a:ea typeface="+mn-ea"/>
              <a:cs typeface="+mn-cs"/>
            </a:rPr>
            <a:t>アドバイザーを活用</a:t>
          </a:r>
          <a:r>
            <a:rPr kumimoji="1" lang="ja-JP" altLang="en-US" sz="1600" b="0">
              <a:solidFill>
                <a:schemeClr val="dk1"/>
              </a:solidFill>
              <a:effectLst/>
              <a:latin typeface="+mn-lt"/>
              <a:ea typeface="+mn-ea"/>
              <a:cs typeface="+mn-cs"/>
            </a:rPr>
            <a:t>した場合は、</a:t>
          </a:r>
          <a:r>
            <a:rPr kumimoji="1" lang="ja-JP" altLang="en-US" sz="1600" b="0">
              <a:solidFill>
                <a:sysClr val="windowText" lastClr="000000"/>
              </a:solidFill>
              <a:effectLst/>
              <a:latin typeface="+mn-lt"/>
              <a:ea typeface="+mn-ea"/>
              <a:cs typeface="+mn-cs"/>
            </a:rPr>
            <a:t>⑦</a:t>
          </a:r>
          <a:r>
            <a:rPr kumimoji="1" lang="ja-JP" altLang="en-US" sz="1600" b="0">
              <a:solidFill>
                <a:schemeClr val="dk1"/>
              </a:solidFill>
              <a:effectLst/>
              <a:latin typeface="+mn-lt"/>
              <a:ea typeface="+mn-ea"/>
              <a:cs typeface="+mn-cs"/>
            </a:rPr>
            <a:t>（安全管理）</a:t>
          </a:r>
          <a:r>
            <a:rPr kumimoji="1" lang="ja-JP" altLang="ja-JP" sz="1600">
              <a:solidFill>
                <a:schemeClr val="dk1"/>
              </a:solidFill>
              <a:effectLst/>
              <a:latin typeface="+mn-lt"/>
              <a:ea typeface="+mn-ea"/>
              <a:cs typeface="+mn-cs"/>
            </a:rPr>
            <a:t>を記入</a:t>
          </a:r>
          <a:r>
            <a:rPr kumimoji="1" lang="ja-JP" altLang="en-US" sz="1600">
              <a:solidFill>
                <a:schemeClr val="dk1"/>
              </a:solidFill>
              <a:effectLst/>
              <a:latin typeface="+mn-lt"/>
              <a:ea typeface="+mn-ea"/>
              <a:cs typeface="+mn-cs"/>
            </a:rPr>
            <a:t>する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lvl="0"/>
          <a:r>
            <a:rPr kumimoji="1" lang="ja-JP" altLang="en-US" sz="1600" b="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b="0">
              <a:solidFill>
                <a:srgbClr val="FF0000"/>
              </a:solidFill>
              <a:latin typeface="HG丸ｺﾞｼｯｸM-PRO" panose="020F0600000000000000" pitchFamily="50" charset="-128"/>
              <a:ea typeface="HG丸ｺﾞｼｯｸM-PRO" panose="020F0600000000000000" pitchFamily="50" charset="-128"/>
            </a:rPr>
            <a:t>⑪ </a:t>
          </a:r>
          <a:r>
            <a:rPr kumimoji="1" lang="ja-JP" altLang="ja-JP" sz="1600" b="0">
              <a:solidFill>
                <a:schemeClr val="dk1"/>
              </a:solidFill>
              <a:effectLst/>
              <a:latin typeface="+mn-lt"/>
              <a:ea typeface="+mn-ea"/>
              <a:cs typeface="+mn-cs"/>
            </a:rPr>
            <a:t>（実際にかかった経費）</a:t>
          </a:r>
          <a:r>
            <a:rPr kumimoji="1" lang="ja-JP" altLang="ja-JP" sz="1600" b="1">
              <a:solidFill>
                <a:srgbClr val="FF0000"/>
              </a:solidFill>
              <a:effectLst/>
              <a:latin typeface="+mn-lt"/>
              <a:ea typeface="+mn-ea"/>
              <a:cs typeface="+mn-cs"/>
            </a:rPr>
            <a:t>人件費、委託費、その他（消耗品費等）</a:t>
          </a:r>
          <a:r>
            <a:rPr kumimoji="1" lang="ja-JP" altLang="ja-JP" sz="1600">
              <a:solidFill>
                <a:schemeClr val="dk1"/>
              </a:solidFill>
              <a:effectLst/>
              <a:latin typeface="+mn-lt"/>
              <a:ea typeface="+mn-ea"/>
              <a:cs typeface="+mn-cs"/>
            </a:rPr>
            <a:t>を記入する</a:t>
          </a:r>
          <a:endParaRPr kumimoji="1" lang="en-US" altLang="ja-JP" sz="1600" b="0">
            <a:solidFill>
              <a:srgbClr val="FF0000"/>
            </a:solidFill>
            <a:latin typeface="HG丸ｺﾞｼｯｸM-PRO" panose="020F0600000000000000" pitchFamily="50" charset="-128"/>
            <a:ea typeface="HG丸ｺﾞｼｯｸM-PRO" panose="020F0600000000000000" pitchFamily="50" charset="-128"/>
          </a:endParaRPr>
        </a:p>
        <a:p>
          <a:pPr lvl="0"/>
          <a:r>
            <a:rPr kumimoji="1" lang="en-US" altLang="ja-JP" sz="1600" b="1">
              <a:solidFill>
                <a:srgbClr val="FF0000"/>
              </a:solidFill>
              <a:effectLst/>
              <a:latin typeface="HG丸ｺﾞｼｯｸM-PRO" panose="020F0600000000000000" pitchFamily="50" charset="-128"/>
              <a:ea typeface="HG丸ｺﾞｼｯｸM-PRO" panose="020F0600000000000000" pitchFamily="50" charset="-128"/>
              <a:cs typeface="+mn-cs"/>
            </a:rPr>
            <a:t> </a:t>
          </a:r>
          <a:r>
            <a:rPr kumimoji="1" lang="ja-JP" altLang="ja-JP" sz="1600" b="0">
              <a:solidFill>
                <a:srgbClr val="FF0000"/>
              </a:solidFill>
              <a:effectLst/>
              <a:latin typeface="HG丸ｺﾞｼｯｸM-PRO" panose="020F0600000000000000" pitchFamily="50" charset="-128"/>
              <a:ea typeface="HG丸ｺﾞｼｯｸM-PRO" panose="020F0600000000000000" pitchFamily="50" charset="-128"/>
              <a:cs typeface="+mn-cs"/>
            </a:rPr>
            <a:t>⑫</a:t>
          </a:r>
          <a:r>
            <a:rPr kumimoji="1" lang="en-US" altLang="ja-JP" sz="1600" b="0">
              <a:solidFill>
                <a:srgbClr val="FF0000"/>
              </a:solidFill>
              <a:effectLst/>
              <a:latin typeface="HG丸ｺﾞｼｯｸM-PRO" panose="020F0600000000000000" pitchFamily="50" charset="-128"/>
              <a:ea typeface="HG丸ｺﾞｼｯｸM-PRO" panose="020F0600000000000000" pitchFamily="50" charset="-128"/>
              <a:cs typeface="+mn-cs"/>
            </a:rPr>
            <a:t> </a:t>
          </a:r>
          <a:r>
            <a:rPr kumimoji="1" lang="ja-JP" altLang="en-US" sz="1600" b="1">
              <a:solidFill>
                <a:srgbClr val="C00000"/>
              </a:solidFill>
              <a:latin typeface="HG丸ｺﾞｼｯｸM-PRO" panose="020F0600000000000000" pitchFamily="50" charset="-128"/>
              <a:ea typeface="HG丸ｺﾞｼｯｸM-PRO" panose="020F0600000000000000" pitchFamily="50" charset="-128"/>
            </a:rPr>
            <a:t>資機材費</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がある場合は</a:t>
          </a:r>
          <a:r>
            <a:rPr kumimoji="1" lang="ja-JP" altLang="en-US" sz="1600" b="1">
              <a:solidFill>
                <a:srgbClr val="C00000"/>
              </a:solidFill>
              <a:latin typeface="HG丸ｺﾞｼｯｸM-PRO" panose="020F0600000000000000" pitchFamily="50" charset="-128"/>
              <a:ea typeface="HG丸ｺﾞｼｯｸM-PRO" panose="020F0600000000000000" pitchFamily="50" charset="-128"/>
            </a:rPr>
            <a:t>⑬に全額、⑭に交付対象額</a:t>
          </a:r>
          <a:r>
            <a:rPr kumimoji="1" lang="en-US" altLang="ja-JP" sz="1600" b="1">
              <a:solidFill>
                <a:srgbClr val="C00000"/>
              </a:solidFill>
              <a:latin typeface="HG丸ｺﾞｼｯｸM-PRO" panose="020F0600000000000000" pitchFamily="50" charset="-128"/>
              <a:ea typeface="HG丸ｺﾞｼｯｸM-PRO" panose="020F0600000000000000" pitchFamily="50" charset="-128"/>
            </a:rPr>
            <a:t>(1/2or1/3)</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を記入</a:t>
          </a:r>
        </a:p>
      </xdr:txBody>
    </xdr:sp>
    <xdr:clientData/>
  </xdr:twoCellAnchor>
  <xdr:twoCellAnchor>
    <xdr:from>
      <xdr:col>31</xdr:col>
      <xdr:colOff>217716</xdr:colOff>
      <xdr:row>4</xdr:row>
      <xdr:rowOff>0</xdr:rowOff>
    </xdr:from>
    <xdr:to>
      <xdr:col>32</xdr:col>
      <xdr:colOff>389165</xdr:colOff>
      <xdr:row>6</xdr:row>
      <xdr:rowOff>51706</xdr:rowOff>
    </xdr:to>
    <xdr:sp macro="" textlink="">
      <xdr:nvSpPr>
        <xdr:cNvPr id="3" name="テキスト ボックス 2">
          <a:extLst>
            <a:ext uri="{FF2B5EF4-FFF2-40B4-BE49-F238E27FC236}">
              <a16:creationId xmlns:a16="http://schemas.microsoft.com/office/drawing/2014/main" id="{A2F573F3-D1E7-4312-A797-CF48F4103013}"/>
            </a:ext>
          </a:extLst>
        </xdr:cNvPr>
        <xdr:cNvSpPr txBox="1"/>
      </xdr:nvSpPr>
      <xdr:spPr>
        <a:xfrm>
          <a:off x="18859502" y="612321"/>
          <a:ext cx="919842" cy="541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solidFill>
                <a:srgbClr val="FF0000"/>
              </a:solidFill>
            </a:rPr>
            <a:t>①</a:t>
          </a:r>
        </a:p>
      </xdr:txBody>
    </xdr:sp>
    <xdr:clientData/>
  </xdr:twoCellAnchor>
  <xdr:twoCellAnchor>
    <xdr:from>
      <xdr:col>4</xdr:col>
      <xdr:colOff>277585</xdr:colOff>
      <xdr:row>15</xdr:row>
      <xdr:rowOff>693965</xdr:rowOff>
    </xdr:from>
    <xdr:to>
      <xdr:col>6</xdr:col>
      <xdr:colOff>163285</xdr:colOff>
      <xdr:row>16</xdr:row>
      <xdr:rowOff>364672</xdr:rowOff>
    </xdr:to>
    <xdr:sp macro="" textlink="">
      <xdr:nvSpPr>
        <xdr:cNvPr id="4" name="テキスト ボックス 3">
          <a:extLst>
            <a:ext uri="{FF2B5EF4-FFF2-40B4-BE49-F238E27FC236}">
              <a16:creationId xmlns:a16="http://schemas.microsoft.com/office/drawing/2014/main" id="{50F3093B-B048-4D46-8688-EB5544E2D7BF}"/>
            </a:ext>
          </a:extLst>
        </xdr:cNvPr>
        <xdr:cNvSpPr txBox="1"/>
      </xdr:nvSpPr>
      <xdr:spPr>
        <a:xfrm>
          <a:off x="1488621" y="3810001"/>
          <a:ext cx="593271" cy="4327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solidFill>
                <a:srgbClr val="FF0000"/>
              </a:solidFill>
            </a:rPr>
            <a:t>②</a:t>
          </a:r>
        </a:p>
      </xdr:txBody>
    </xdr:sp>
    <xdr:clientData/>
  </xdr:twoCellAnchor>
  <xdr:twoCellAnchor>
    <xdr:from>
      <xdr:col>2</xdr:col>
      <xdr:colOff>29936</xdr:colOff>
      <xdr:row>15</xdr:row>
      <xdr:rowOff>563335</xdr:rowOff>
    </xdr:from>
    <xdr:to>
      <xdr:col>4</xdr:col>
      <xdr:colOff>163286</xdr:colOff>
      <xdr:row>17</xdr:row>
      <xdr:rowOff>155121</xdr:rowOff>
    </xdr:to>
    <xdr:sp macro="" textlink="">
      <xdr:nvSpPr>
        <xdr:cNvPr id="5" name="テキスト ボックス 4">
          <a:extLst>
            <a:ext uri="{FF2B5EF4-FFF2-40B4-BE49-F238E27FC236}">
              <a16:creationId xmlns:a16="http://schemas.microsoft.com/office/drawing/2014/main" id="{3707F5CB-1CEE-4C9D-82BD-C09D90152EC0}"/>
            </a:ext>
          </a:extLst>
        </xdr:cNvPr>
        <xdr:cNvSpPr txBox="1"/>
      </xdr:nvSpPr>
      <xdr:spPr>
        <a:xfrm>
          <a:off x="533400" y="2958192"/>
          <a:ext cx="840922" cy="734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solidFill>
                <a:srgbClr val="FF0000"/>
              </a:solidFill>
            </a:rPr>
            <a:t>③</a:t>
          </a:r>
        </a:p>
      </xdr:txBody>
    </xdr:sp>
    <xdr:clientData/>
  </xdr:twoCellAnchor>
  <xdr:twoCellAnchor>
    <xdr:from>
      <xdr:col>3</xdr:col>
      <xdr:colOff>174173</xdr:colOff>
      <xdr:row>20</xdr:row>
      <xdr:rowOff>87086</xdr:rowOff>
    </xdr:from>
    <xdr:to>
      <xdr:col>5</xdr:col>
      <xdr:colOff>95252</xdr:colOff>
      <xdr:row>20</xdr:row>
      <xdr:rowOff>530678</xdr:rowOff>
    </xdr:to>
    <xdr:sp macro="" textlink="">
      <xdr:nvSpPr>
        <xdr:cNvPr id="6" name="テキスト ボックス 5">
          <a:extLst>
            <a:ext uri="{FF2B5EF4-FFF2-40B4-BE49-F238E27FC236}">
              <a16:creationId xmlns:a16="http://schemas.microsoft.com/office/drawing/2014/main" id="{D5266887-8205-4925-81D4-6EE996C34970}"/>
            </a:ext>
          </a:extLst>
        </xdr:cNvPr>
        <xdr:cNvSpPr txBox="1"/>
      </xdr:nvSpPr>
      <xdr:spPr>
        <a:xfrm>
          <a:off x="1031423" y="5489122"/>
          <a:ext cx="628650" cy="4435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solidFill>
                <a:srgbClr val="FF0000"/>
              </a:solidFill>
            </a:rPr>
            <a:t>④</a:t>
          </a:r>
        </a:p>
      </xdr:txBody>
    </xdr:sp>
    <xdr:clientData/>
  </xdr:twoCellAnchor>
  <xdr:twoCellAnchor>
    <xdr:from>
      <xdr:col>6</xdr:col>
      <xdr:colOff>859971</xdr:colOff>
      <xdr:row>17</xdr:row>
      <xdr:rowOff>2721</xdr:rowOff>
    </xdr:from>
    <xdr:to>
      <xdr:col>8</xdr:col>
      <xdr:colOff>193221</xdr:colOff>
      <xdr:row>19</xdr:row>
      <xdr:rowOff>106135</xdr:rowOff>
    </xdr:to>
    <xdr:sp macro="" textlink="">
      <xdr:nvSpPr>
        <xdr:cNvPr id="8" name="テキスト ボックス 7">
          <a:extLst>
            <a:ext uri="{FF2B5EF4-FFF2-40B4-BE49-F238E27FC236}">
              <a16:creationId xmlns:a16="http://schemas.microsoft.com/office/drawing/2014/main" id="{20CA179B-C961-47C1-884F-D97FC68920CF}"/>
            </a:ext>
          </a:extLst>
        </xdr:cNvPr>
        <xdr:cNvSpPr txBox="1"/>
      </xdr:nvSpPr>
      <xdr:spPr>
        <a:xfrm>
          <a:off x="2424792" y="3540578"/>
          <a:ext cx="830036" cy="620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solidFill>
                <a:srgbClr val="FF0000"/>
              </a:solidFill>
            </a:rPr>
            <a:t>⑤</a:t>
          </a:r>
        </a:p>
      </xdr:txBody>
    </xdr:sp>
    <xdr:clientData/>
  </xdr:twoCellAnchor>
  <xdr:twoCellAnchor>
    <xdr:from>
      <xdr:col>20</xdr:col>
      <xdr:colOff>571499</xdr:colOff>
      <xdr:row>15</xdr:row>
      <xdr:rowOff>585108</xdr:rowOff>
    </xdr:from>
    <xdr:to>
      <xdr:col>21</xdr:col>
      <xdr:colOff>672191</xdr:colOff>
      <xdr:row>17</xdr:row>
      <xdr:rowOff>171451</xdr:rowOff>
    </xdr:to>
    <xdr:sp macro="" textlink="">
      <xdr:nvSpPr>
        <xdr:cNvPr id="9" name="テキスト ボックス 8">
          <a:extLst>
            <a:ext uri="{FF2B5EF4-FFF2-40B4-BE49-F238E27FC236}">
              <a16:creationId xmlns:a16="http://schemas.microsoft.com/office/drawing/2014/main" id="{379BDD13-06F4-4028-A679-71B1CF9F6759}"/>
            </a:ext>
          </a:extLst>
        </xdr:cNvPr>
        <xdr:cNvSpPr txBox="1"/>
      </xdr:nvSpPr>
      <xdr:spPr>
        <a:xfrm>
          <a:off x="10259785" y="2979965"/>
          <a:ext cx="862692" cy="7293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solidFill>
                <a:srgbClr val="FF0000"/>
              </a:solidFill>
            </a:rPr>
            <a:t>⑥</a:t>
          </a:r>
        </a:p>
      </xdr:txBody>
    </xdr:sp>
    <xdr:clientData/>
  </xdr:twoCellAnchor>
  <xdr:twoCellAnchor>
    <xdr:from>
      <xdr:col>12</xdr:col>
      <xdr:colOff>68035</xdr:colOff>
      <xdr:row>17</xdr:row>
      <xdr:rowOff>27215</xdr:rowOff>
    </xdr:from>
    <xdr:to>
      <xdr:col>13</xdr:col>
      <xdr:colOff>440870</xdr:colOff>
      <xdr:row>19</xdr:row>
      <xdr:rowOff>117022</xdr:rowOff>
    </xdr:to>
    <xdr:sp macro="" textlink="">
      <xdr:nvSpPr>
        <xdr:cNvPr id="10" name="テキスト ボックス 9">
          <a:extLst>
            <a:ext uri="{FF2B5EF4-FFF2-40B4-BE49-F238E27FC236}">
              <a16:creationId xmlns:a16="http://schemas.microsoft.com/office/drawing/2014/main" id="{430DC04B-5F70-4131-84ED-B58B54E493A4}"/>
            </a:ext>
          </a:extLst>
        </xdr:cNvPr>
        <xdr:cNvSpPr txBox="1"/>
      </xdr:nvSpPr>
      <xdr:spPr>
        <a:xfrm>
          <a:off x="5429249" y="4286251"/>
          <a:ext cx="862692" cy="6068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solidFill>
                <a:srgbClr val="FF0000"/>
              </a:solidFill>
            </a:rPr>
            <a:t>⑦</a:t>
          </a:r>
          <a:endParaRPr kumimoji="1" lang="en-US" altLang="ja-JP" sz="2800" b="1">
            <a:solidFill>
              <a:srgbClr val="FF0000"/>
            </a:solidFill>
          </a:endParaRPr>
        </a:p>
      </xdr:txBody>
    </xdr:sp>
    <xdr:clientData/>
  </xdr:twoCellAnchor>
  <xdr:twoCellAnchor>
    <xdr:from>
      <xdr:col>15</xdr:col>
      <xdr:colOff>489857</xdr:colOff>
      <xdr:row>24</xdr:row>
      <xdr:rowOff>149677</xdr:rowOff>
    </xdr:from>
    <xdr:to>
      <xdr:col>17</xdr:col>
      <xdr:colOff>299359</xdr:colOff>
      <xdr:row>25</xdr:row>
      <xdr:rowOff>253092</xdr:rowOff>
    </xdr:to>
    <xdr:sp macro="" textlink="">
      <xdr:nvSpPr>
        <xdr:cNvPr id="11" name="テキスト ボックス 10">
          <a:extLst>
            <a:ext uri="{FF2B5EF4-FFF2-40B4-BE49-F238E27FC236}">
              <a16:creationId xmlns:a16="http://schemas.microsoft.com/office/drawing/2014/main" id="{DA9359A5-BDAE-496C-A3F6-0DE89AED1357}"/>
            </a:ext>
          </a:extLst>
        </xdr:cNvPr>
        <xdr:cNvSpPr txBox="1"/>
      </xdr:nvSpPr>
      <xdr:spPr>
        <a:xfrm>
          <a:off x="7783286" y="7579177"/>
          <a:ext cx="1115787" cy="6340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solidFill>
                <a:srgbClr val="FF0000"/>
              </a:solidFill>
            </a:rPr>
            <a:t>⑧</a:t>
          </a:r>
        </a:p>
      </xdr:txBody>
    </xdr:sp>
    <xdr:clientData/>
  </xdr:twoCellAnchor>
  <xdr:twoCellAnchor>
    <xdr:from>
      <xdr:col>17</xdr:col>
      <xdr:colOff>217714</xdr:colOff>
      <xdr:row>24</xdr:row>
      <xdr:rowOff>163286</xdr:rowOff>
    </xdr:from>
    <xdr:to>
      <xdr:col>19</xdr:col>
      <xdr:colOff>304798</xdr:colOff>
      <xdr:row>25</xdr:row>
      <xdr:rowOff>266700</xdr:rowOff>
    </xdr:to>
    <xdr:sp macro="" textlink="">
      <xdr:nvSpPr>
        <xdr:cNvPr id="13" name="テキスト ボックス 12">
          <a:extLst>
            <a:ext uri="{FF2B5EF4-FFF2-40B4-BE49-F238E27FC236}">
              <a16:creationId xmlns:a16="http://schemas.microsoft.com/office/drawing/2014/main" id="{90F096DC-F40B-4778-8FB6-FD2D56D59361}"/>
            </a:ext>
          </a:extLst>
        </xdr:cNvPr>
        <xdr:cNvSpPr txBox="1"/>
      </xdr:nvSpPr>
      <xdr:spPr>
        <a:xfrm>
          <a:off x="8817428" y="7592786"/>
          <a:ext cx="1094013" cy="6340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solidFill>
                <a:srgbClr val="FF0000"/>
              </a:solidFill>
            </a:rPr>
            <a:t>⑩</a:t>
          </a:r>
        </a:p>
      </xdr:txBody>
    </xdr:sp>
    <xdr:clientData/>
  </xdr:twoCellAnchor>
  <xdr:twoCellAnchor>
    <xdr:from>
      <xdr:col>31</xdr:col>
      <xdr:colOff>17687</xdr:colOff>
      <xdr:row>23</xdr:row>
      <xdr:rowOff>40820</xdr:rowOff>
    </xdr:from>
    <xdr:to>
      <xdr:col>33</xdr:col>
      <xdr:colOff>0</xdr:colOff>
      <xdr:row>24</xdr:row>
      <xdr:rowOff>144234</xdr:rowOff>
    </xdr:to>
    <xdr:sp macro="" textlink="">
      <xdr:nvSpPr>
        <xdr:cNvPr id="14" name="テキスト ボックス 13">
          <a:extLst>
            <a:ext uri="{FF2B5EF4-FFF2-40B4-BE49-F238E27FC236}">
              <a16:creationId xmlns:a16="http://schemas.microsoft.com/office/drawing/2014/main" id="{7E1D23E3-495A-458E-A4FF-01CA1010FBE7}"/>
            </a:ext>
          </a:extLst>
        </xdr:cNvPr>
        <xdr:cNvSpPr txBox="1"/>
      </xdr:nvSpPr>
      <xdr:spPr>
        <a:xfrm>
          <a:off x="18305687" y="6599463"/>
          <a:ext cx="1506313" cy="7293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solidFill>
                <a:srgbClr val="FF0000"/>
              </a:solidFill>
            </a:rPr>
            <a:t>⑬全額</a:t>
          </a:r>
        </a:p>
      </xdr:txBody>
    </xdr:sp>
    <xdr:clientData/>
  </xdr:twoCellAnchor>
  <xdr:twoCellAnchor>
    <xdr:from>
      <xdr:col>22</xdr:col>
      <xdr:colOff>530678</xdr:colOff>
      <xdr:row>23</xdr:row>
      <xdr:rowOff>95252</xdr:rowOff>
    </xdr:from>
    <xdr:to>
      <xdr:col>26</xdr:col>
      <xdr:colOff>326571</xdr:colOff>
      <xdr:row>24</xdr:row>
      <xdr:rowOff>198666</xdr:rowOff>
    </xdr:to>
    <xdr:sp macro="" textlink="">
      <xdr:nvSpPr>
        <xdr:cNvPr id="15" name="テキスト ボックス 14">
          <a:extLst>
            <a:ext uri="{FF2B5EF4-FFF2-40B4-BE49-F238E27FC236}">
              <a16:creationId xmlns:a16="http://schemas.microsoft.com/office/drawing/2014/main" id="{8CCD1492-76B6-4B65-9E7F-F3971B01BF6A}"/>
            </a:ext>
          </a:extLst>
        </xdr:cNvPr>
        <xdr:cNvSpPr txBox="1"/>
      </xdr:nvSpPr>
      <xdr:spPr>
        <a:xfrm>
          <a:off x="11851821" y="6653895"/>
          <a:ext cx="2721429" cy="7293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solidFill>
                <a:srgbClr val="FF0000"/>
              </a:solidFill>
            </a:rPr>
            <a:t>⑭　</a:t>
          </a:r>
          <a:r>
            <a:rPr kumimoji="1" lang="en-US" altLang="ja-JP" sz="2800" b="1">
              <a:solidFill>
                <a:srgbClr val="FF0000"/>
              </a:solidFill>
            </a:rPr>
            <a:t>1/2or1/3</a:t>
          </a:r>
          <a:endParaRPr kumimoji="1" lang="ja-JP" altLang="en-US" sz="2800" b="1">
            <a:solidFill>
              <a:srgbClr val="FF0000"/>
            </a:solidFill>
          </a:endParaRPr>
        </a:p>
      </xdr:txBody>
    </xdr:sp>
    <xdr:clientData/>
  </xdr:twoCellAnchor>
  <xdr:twoCellAnchor>
    <xdr:from>
      <xdr:col>16</xdr:col>
      <xdr:colOff>149678</xdr:colOff>
      <xdr:row>24</xdr:row>
      <xdr:rowOff>149678</xdr:rowOff>
    </xdr:from>
    <xdr:to>
      <xdr:col>18</xdr:col>
      <xdr:colOff>312964</xdr:colOff>
      <xdr:row>25</xdr:row>
      <xdr:rowOff>253093</xdr:rowOff>
    </xdr:to>
    <xdr:sp macro="" textlink="">
      <xdr:nvSpPr>
        <xdr:cNvPr id="17" name="テキスト ボックス 16">
          <a:extLst>
            <a:ext uri="{FF2B5EF4-FFF2-40B4-BE49-F238E27FC236}">
              <a16:creationId xmlns:a16="http://schemas.microsoft.com/office/drawing/2014/main" id="{B39B441B-100F-4C63-AC9F-4A51BC08E10E}"/>
            </a:ext>
          </a:extLst>
        </xdr:cNvPr>
        <xdr:cNvSpPr txBox="1"/>
      </xdr:nvSpPr>
      <xdr:spPr>
        <a:xfrm>
          <a:off x="8245928" y="7579178"/>
          <a:ext cx="1170215" cy="6340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solidFill>
                <a:srgbClr val="FF0000"/>
              </a:solidFill>
            </a:rPr>
            <a:t>⑨</a:t>
          </a:r>
        </a:p>
      </xdr:txBody>
    </xdr:sp>
    <xdr:clientData/>
  </xdr:twoCellAnchor>
  <xdr:twoCellAnchor>
    <xdr:from>
      <xdr:col>28</xdr:col>
      <xdr:colOff>1006929</xdr:colOff>
      <xdr:row>15</xdr:row>
      <xdr:rowOff>598713</xdr:rowOff>
    </xdr:from>
    <xdr:to>
      <xdr:col>30</xdr:col>
      <xdr:colOff>95250</xdr:colOff>
      <xdr:row>17</xdr:row>
      <xdr:rowOff>185057</xdr:rowOff>
    </xdr:to>
    <xdr:sp macro="" textlink="">
      <xdr:nvSpPr>
        <xdr:cNvPr id="20" name="テキスト ボックス 19">
          <a:extLst>
            <a:ext uri="{FF2B5EF4-FFF2-40B4-BE49-F238E27FC236}">
              <a16:creationId xmlns:a16="http://schemas.microsoft.com/office/drawing/2014/main" id="{5932D7E9-BE91-4EF8-81CB-B95222702DE2}"/>
            </a:ext>
          </a:extLst>
        </xdr:cNvPr>
        <xdr:cNvSpPr txBox="1"/>
      </xdr:nvSpPr>
      <xdr:spPr>
        <a:xfrm>
          <a:off x="17770929" y="3714749"/>
          <a:ext cx="666750" cy="7293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solidFill>
                <a:srgbClr val="FF0000"/>
              </a:solidFill>
            </a:rPr>
            <a:t>⑪</a:t>
          </a:r>
        </a:p>
      </xdr:txBody>
    </xdr:sp>
    <xdr:clientData/>
  </xdr:twoCellAnchor>
  <xdr:twoCellAnchor>
    <xdr:from>
      <xdr:col>3</xdr:col>
      <xdr:colOff>258536</xdr:colOff>
      <xdr:row>24</xdr:row>
      <xdr:rowOff>27215</xdr:rowOff>
    </xdr:from>
    <xdr:to>
      <xdr:col>6</xdr:col>
      <xdr:colOff>291192</xdr:colOff>
      <xdr:row>25</xdr:row>
      <xdr:rowOff>130629</xdr:rowOff>
    </xdr:to>
    <xdr:sp macro="" textlink="">
      <xdr:nvSpPr>
        <xdr:cNvPr id="16" name="テキスト ボックス 15">
          <a:extLst>
            <a:ext uri="{FF2B5EF4-FFF2-40B4-BE49-F238E27FC236}">
              <a16:creationId xmlns:a16="http://schemas.microsoft.com/office/drawing/2014/main" id="{7C960C4F-AE69-4770-9203-D4937C0ADDAB}"/>
            </a:ext>
          </a:extLst>
        </xdr:cNvPr>
        <xdr:cNvSpPr txBox="1"/>
      </xdr:nvSpPr>
      <xdr:spPr>
        <a:xfrm>
          <a:off x="1115786" y="7456715"/>
          <a:ext cx="1094013" cy="6340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solidFill>
                <a:srgbClr val="FF0000"/>
              </a:solidFill>
            </a:rPr>
            <a:t>⑫</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69B99-B6D2-44A1-810E-E089206E60D9}">
  <sheetPr>
    <pageSetUpPr fitToPage="1"/>
  </sheetPr>
  <dimension ref="B1:AL60"/>
  <sheetViews>
    <sheetView tabSelected="1" topLeftCell="O4" zoomScale="70" zoomScaleNormal="70" zoomScaleSheetLayoutView="50" workbookViewId="0">
      <selection activeCell="AK13" sqref="AK13"/>
    </sheetView>
  </sheetViews>
  <sheetFormatPr defaultRowHeight="13.5" x14ac:dyDescent="0.15"/>
  <cols>
    <col min="1" max="1" width="1.875" customWidth="1"/>
    <col min="2" max="6" width="4.625" customWidth="1"/>
    <col min="7" max="7" width="13.625" customWidth="1"/>
    <col min="8" max="8" width="6.125" customWidth="1"/>
    <col min="9" max="9" width="6.25" customWidth="1"/>
    <col min="10" max="13" width="6.375" customWidth="1"/>
    <col min="14" max="14" width="8.625" customWidth="1"/>
    <col min="15" max="15" width="10.375" style="2" customWidth="1"/>
    <col min="16" max="16" width="10.5" style="2" customWidth="1"/>
    <col min="17" max="19" width="6.625" customWidth="1"/>
    <col min="20" max="20" width="12.375" style="3" customWidth="1"/>
    <col min="21" max="21" width="10" style="4" customWidth="1"/>
    <col min="22" max="22" width="11.5" style="4" customWidth="1"/>
    <col min="23" max="23" width="11.5" style="2" customWidth="1"/>
    <col min="24" max="25" width="8.5" style="2" customWidth="1"/>
    <col min="26" max="26" width="9.875" style="2" customWidth="1"/>
    <col min="27" max="27" width="9.125" style="2" customWidth="1"/>
    <col min="28" max="28" width="12.625" style="2" customWidth="1"/>
    <col min="29" max="29" width="14.125" style="2" customWidth="1"/>
    <col min="30" max="30" width="6.625" style="2" customWidth="1"/>
    <col min="31" max="31" width="10.5" style="2" customWidth="1"/>
    <col min="32" max="32" width="9.75" style="2" customWidth="1"/>
    <col min="33" max="33" width="10.25" style="1" customWidth="1"/>
    <col min="34" max="34" width="8.625" style="5" customWidth="1"/>
  </cols>
  <sheetData>
    <row r="1" spans="2:36" ht="5.25" customHeight="1" x14ac:dyDescent="0.15">
      <c r="G1" s="62"/>
    </row>
    <row r="2" spans="2:36" ht="18" customHeight="1" x14ac:dyDescent="0.15">
      <c r="G2" s="106" t="s">
        <v>54</v>
      </c>
      <c r="H2" s="79" t="s">
        <v>101</v>
      </c>
      <c r="P2" s="117"/>
      <c r="Q2" s="79" t="s">
        <v>105</v>
      </c>
    </row>
    <row r="3" spans="2:36" ht="6" customHeight="1" x14ac:dyDescent="0.15">
      <c r="G3" s="91"/>
      <c r="H3" s="79"/>
    </row>
    <row r="4" spans="2:36" ht="18" customHeight="1" x14ac:dyDescent="0.15">
      <c r="G4" s="66"/>
      <c r="H4" s="80" t="s">
        <v>80</v>
      </c>
    </row>
    <row r="5" spans="2:36" ht="8.25" customHeight="1" x14ac:dyDescent="0.15"/>
    <row r="6" spans="2:36" s="44" customFormat="1" ht="30" customHeight="1" x14ac:dyDescent="0.15">
      <c r="B6" s="75" t="s">
        <v>98</v>
      </c>
      <c r="D6" s="76"/>
      <c r="N6" s="144" t="s">
        <v>108</v>
      </c>
      <c r="O6" s="105" t="s">
        <v>100</v>
      </c>
      <c r="P6" s="104"/>
      <c r="Q6" s="104"/>
      <c r="R6" s="104"/>
      <c r="S6" s="104"/>
      <c r="T6" s="104"/>
      <c r="U6" s="116"/>
      <c r="V6" s="104"/>
      <c r="W6" s="104"/>
      <c r="X6" s="63"/>
      <c r="Y6" s="63"/>
      <c r="Z6" s="64"/>
      <c r="AA6" s="64"/>
      <c r="AB6" s="64"/>
      <c r="AC6" s="65"/>
      <c r="AD6" s="65"/>
      <c r="AE6" s="65"/>
      <c r="AF6" s="65"/>
    </row>
    <row r="7" spans="2:36" ht="21.75" customHeight="1" x14ac:dyDescent="0.15">
      <c r="AA7" s="114"/>
      <c r="AB7" s="114"/>
      <c r="AC7" s="115" t="s">
        <v>103</v>
      </c>
      <c r="AD7" s="115"/>
      <c r="AE7" s="206" t="s">
        <v>83</v>
      </c>
      <c r="AF7" s="206"/>
      <c r="AG7" s="207" t="s">
        <v>86</v>
      </c>
      <c r="AH7" s="207"/>
    </row>
    <row r="8" spans="2:36" ht="20.100000000000001" customHeight="1" x14ac:dyDescent="0.15">
      <c r="B8" s="200" t="s">
        <v>0</v>
      </c>
      <c r="C8" s="200" t="s">
        <v>23</v>
      </c>
      <c r="D8" s="200" t="s">
        <v>1</v>
      </c>
      <c r="E8" s="200" t="s">
        <v>11</v>
      </c>
      <c r="F8" s="200" t="s">
        <v>102</v>
      </c>
      <c r="G8" s="164" t="s">
        <v>79</v>
      </c>
      <c r="H8" s="168" t="s">
        <v>6</v>
      </c>
      <c r="I8" s="169"/>
      <c r="J8" s="169"/>
      <c r="K8" s="169"/>
      <c r="L8" s="169"/>
      <c r="M8" s="169"/>
      <c r="N8" s="169"/>
      <c r="O8" s="169"/>
      <c r="P8" s="169"/>
      <c r="Q8" s="200" t="s">
        <v>2</v>
      </c>
      <c r="R8" s="186" t="s">
        <v>84</v>
      </c>
      <c r="S8" s="186" t="s">
        <v>109</v>
      </c>
      <c r="T8" s="168" t="s">
        <v>8</v>
      </c>
      <c r="U8" s="169"/>
      <c r="V8" s="169"/>
      <c r="W8" s="169"/>
      <c r="X8" s="169"/>
      <c r="Y8" s="169"/>
      <c r="Z8" s="169"/>
      <c r="AA8" s="169"/>
      <c r="AB8" s="169"/>
      <c r="AC8" s="169"/>
      <c r="AD8" s="169"/>
      <c r="AE8" s="169"/>
      <c r="AF8" s="169"/>
      <c r="AG8" s="169"/>
      <c r="AH8" s="210" t="s">
        <v>10</v>
      </c>
    </row>
    <row r="9" spans="2:36" ht="9.9499999999999993" customHeight="1" x14ac:dyDescent="0.15">
      <c r="B9" s="201"/>
      <c r="C9" s="201"/>
      <c r="D9" s="201"/>
      <c r="E9" s="201"/>
      <c r="F9" s="201"/>
      <c r="G9" s="208"/>
      <c r="H9" s="213" t="s">
        <v>15</v>
      </c>
      <c r="I9" s="214"/>
      <c r="J9" s="219" t="s">
        <v>93</v>
      </c>
      <c r="K9" s="219" t="s">
        <v>94</v>
      </c>
      <c r="L9" s="221" t="s">
        <v>97</v>
      </c>
      <c r="M9" s="224" t="s">
        <v>82</v>
      </c>
      <c r="N9" s="189" t="s">
        <v>51</v>
      </c>
      <c r="O9" s="191" t="s">
        <v>14</v>
      </c>
      <c r="P9" s="192"/>
      <c r="Q9" s="201"/>
      <c r="R9" s="187"/>
      <c r="S9" s="187"/>
      <c r="T9" s="168" t="s">
        <v>16</v>
      </c>
      <c r="U9" s="195"/>
      <c r="V9" s="195"/>
      <c r="W9" s="195"/>
      <c r="X9" s="195"/>
      <c r="Y9" s="195"/>
      <c r="Z9" s="195"/>
      <c r="AA9" s="196"/>
      <c r="AB9" s="179" t="s">
        <v>9</v>
      </c>
      <c r="AC9" s="180"/>
      <c r="AD9" s="180"/>
      <c r="AE9" s="180"/>
      <c r="AF9" s="180"/>
      <c r="AG9" s="180"/>
      <c r="AH9" s="211"/>
    </row>
    <row r="10" spans="2:36" ht="9.9499999999999993" customHeight="1" x14ac:dyDescent="0.15">
      <c r="B10" s="201"/>
      <c r="C10" s="201"/>
      <c r="D10" s="201"/>
      <c r="E10" s="201"/>
      <c r="F10" s="201"/>
      <c r="G10" s="208"/>
      <c r="H10" s="215"/>
      <c r="I10" s="216"/>
      <c r="J10" s="219"/>
      <c r="K10" s="219"/>
      <c r="L10" s="222"/>
      <c r="M10" s="224"/>
      <c r="N10" s="189"/>
      <c r="O10" s="193"/>
      <c r="P10" s="194"/>
      <c r="Q10" s="201"/>
      <c r="R10" s="187"/>
      <c r="S10" s="187"/>
      <c r="T10" s="197"/>
      <c r="U10" s="198"/>
      <c r="V10" s="198"/>
      <c r="W10" s="198"/>
      <c r="X10" s="198"/>
      <c r="Y10" s="198"/>
      <c r="Z10" s="198"/>
      <c r="AA10" s="199"/>
      <c r="AB10" s="183"/>
      <c r="AC10" s="184"/>
      <c r="AD10" s="184"/>
      <c r="AE10" s="184"/>
      <c r="AF10" s="184"/>
      <c r="AG10" s="184"/>
      <c r="AH10" s="211"/>
    </row>
    <row r="11" spans="2:36" ht="20.100000000000001" customHeight="1" x14ac:dyDescent="0.15">
      <c r="B11" s="201"/>
      <c r="C11" s="201"/>
      <c r="D11" s="201"/>
      <c r="E11" s="201"/>
      <c r="F11" s="201"/>
      <c r="G11" s="208"/>
      <c r="H11" s="217"/>
      <c r="I11" s="218"/>
      <c r="J11" s="219"/>
      <c r="K11" s="219"/>
      <c r="L11" s="222"/>
      <c r="M11" s="224"/>
      <c r="N11" s="189"/>
      <c r="O11" s="193"/>
      <c r="P11" s="194"/>
      <c r="Q11" s="201"/>
      <c r="R11" s="187"/>
      <c r="S11" s="187"/>
      <c r="T11" s="200" t="s">
        <v>3</v>
      </c>
      <c r="U11" s="200" t="s">
        <v>12</v>
      </c>
      <c r="V11" s="200" t="s">
        <v>13</v>
      </c>
      <c r="W11" s="203" t="s">
        <v>17</v>
      </c>
      <c r="X11" s="204"/>
      <c r="Y11" s="204"/>
      <c r="Z11" s="203" t="s">
        <v>18</v>
      </c>
      <c r="AA11" s="205"/>
      <c r="AB11" s="166" t="s">
        <v>3</v>
      </c>
      <c r="AC11" s="166" t="s">
        <v>4</v>
      </c>
      <c r="AD11" s="166" t="s">
        <v>5</v>
      </c>
      <c r="AE11" s="166" t="s">
        <v>7</v>
      </c>
      <c r="AF11" s="168" t="s">
        <v>81</v>
      </c>
      <c r="AG11" s="169"/>
      <c r="AH11" s="211"/>
    </row>
    <row r="12" spans="2:36" ht="9.9499999999999993" customHeight="1" x14ac:dyDescent="0.15">
      <c r="B12" s="201"/>
      <c r="C12" s="201"/>
      <c r="D12" s="201"/>
      <c r="E12" s="201"/>
      <c r="F12" s="201"/>
      <c r="G12" s="208"/>
      <c r="H12" s="174" t="s">
        <v>91</v>
      </c>
      <c r="I12" s="174" t="s">
        <v>92</v>
      </c>
      <c r="J12" s="219"/>
      <c r="K12" s="219"/>
      <c r="L12" s="222"/>
      <c r="M12" s="224"/>
      <c r="N12" s="189"/>
      <c r="O12" s="193"/>
      <c r="P12" s="194"/>
      <c r="Q12" s="201"/>
      <c r="R12" s="187"/>
      <c r="S12" s="187"/>
      <c r="T12" s="201"/>
      <c r="U12" s="201"/>
      <c r="V12" s="201"/>
      <c r="W12" s="176" t="s">
        <v>19</v>
      </c>
      <c r="X12" s="179" t="s">
        <v>20</v>
      </c>
      <c r="Y12" s="180"/>
      <c r="Z12" s="185" t="s">
        <v>21</v>
      </c>
      <c r="AA12" s="185" t="s">
        <v>22</v>
      </c>
      <c r="AB12" s="166"/>
      <c r="AC12" s="166"/>
      <c r="AD12" s="166"/>
      <c r="AE12" s="166"/>
      <c r="AF12" s="170"/>
      <c r="AG12" s="171"/>
      <c r="AH12" s="211"/>
    </row>
    <row r="13" spans="2:36" ht="9.9499999999999993" customHeight="1" x14ac:dyDescent="0.15">
      <c r="B13" s="201"/>
      <c r="C13" s="201"/>
      <c r="D13" s="201"/>
      <c r="E13" s="201"/>
      <c r="F13" s="201"/>
      <c r="G13" s="208"/>
      <c r="H13" s="175"/>
      <c r="I13" s="175"/>
      <c r="J13" s="219"/>
      <c r="K13" s="219"/>
      <c r="L13" s="222"/>
      <c r="M13" s="224"/>
      <c r="N13" s="189"/>
      <c r="O13" s="193"/>
      <c r="P13" s="194"/>
      <c r="Q13" s="201"/>
      <c r="R13" s="187"/>
      <c r="S13" s="187"/>
      <c r="T13" s="201"/>
      <c r="U13" s="201"/>
      <c r="V13" s="201"/>
      <c r="W13" s="177"/>
      <c r="X13" s="181"/>
      <c r="Y13" s="182"/>
      <c r="Z13" s="166"/>
      <c r="AA13" s="166"/>
      <c r="AB13" s="166"/>
      <c r="AC13" s="166"/>
      <c r="AD13" s="166"/>
      <c r="AE13" s="166"/>
      <c r="AF13" s="170"/>
      <c r="AG13" s="171"/>
      <c r="AH13" s="211"/>
    </row>
    <row r="14" spans="2:36" ht="30" customHeight="1" x14ac:dyDescent="0.15">
      <c r="B14" s="201"/>
      <c r="C14" s="201"/>
      <c r="D14" s="201"/>
      <c r="E14" s="201"/>
      <c r="F14" s="201"/>
      <c r="G14" s="208"/>
      <c r="H14" s="175"/>
      <c r="I14" s="175"/>
      <c r="J14" s="219"/>
      <c r="K14" s="219"/>
      <c r="L14" s="222"/>
      <c r="M14" s="224"/>
      <c r="N14" s="189"/>
      <c r="O14" s="176" t="s">
        <v>52</v>
      </c>
      <c r="P14" s="176" t="s">
        <v>53</v>
      </c>
      <c r="Q14" s="201"/>
      <c r="R14" s="187"/>
      <c r="S14" s="187"/>
      <c r="T14" s="201"/>
      <c r="U14" s="201"/>
      <c r="V14" s="201"/>
      <c r="W14" s="177"/>
      <c r="X14" s="181"/>
      <c r="Y14" s="182"/>
      <c r="Z14" s="166"/>
      <c r="AA14" s="166"/>
      <c r="AB14" s="166"/>
      <c r="AC14" s="166"/>
      <c r="AD14" s="166"/>
      <c r="AE14" s="166"/>
      <c r="AF14" s="170"/>
      <c r="AG14" s="171"/>
      <c r="AH14" s="211"/>
    </row>
    <row r="15" spans="2:36" ht="30" customHeight="1" x14ac:dyDescent="0.15">
      <c r="B15" s="201"/>
      <c r="C15" s="201"/>
      <c r="D15" s="201"/>
      <c r="E15" s="201"/>
      <c r="F15" s="201"/>
      <c r="G15" s="208"/>
      <c r="H15" s="175"/>
      <c r="I15" s="175"/>
      <c r="J15" s="219"/>
      <c r="K15" s="219"/>
      <c r="L15" s="222"/>
      <c r="M15" s="224"/>
      <c r="N15" s="189"/>
      <c r="O15" s="177"/>
      <c r="P15" s="177"/>
      <c r="Q15" s="201"/>
      <c r="R15" s="187"/>
      <c r="S15" s="187"/>
      <c r="T15" s="201"/>
      <c r="U15" s="201"/>
      <c r="V15" s="201"/>
      <c r="W15" s="177"/>
      <c r="X15" s="183"/>
      <c r="Y15" s="184"/>
      <c r="Z15" s="166"/>
      <c r="AA15" s="166"/>
      <c r="AB15" s="166"/>
      <c r="AC15" s="166"/>
      <c r="AD15" s="166"/>
      <c r="AE15" s="166"/>
      <c r="AF15" s="172"/>
      <c r="AG15" s="173"/>
      <c r="AH15" s="211"/>
      <c r="AJ15" s="7"/>
    </row>
    <row r="16" spans="2:36" ht="60" customHeight="1" x14ac:dyDescent="0.15">
      <c r="B16" s="201"/>
      <c r="C16" s="201"/>
      <c r="D16" s="201"/>
      <c r="E16" s="201"/>
      <c r="F16" s="201"/>
      <c r="G16" s="208"/>
      <c r="H16" s="175"/>
      <c r="I16" s="175"/>
      <c r="J16" s="220"/>
      <c r="K16" s="220"/>
      <c r="L16" s="222"/>
      <c r="M16" s="225"/>
      <c r="N16" s="190"/>
      <c r="O16" s="177"/>
      <c r="P16" s="177"/>
      <c r="Q16" s="201"/>
      <c r="R16" s="187"/>
      <c r="S16" s="187"/>
      <c r="T16" s="201"/>
      <c r="U16" s="201"/>
      <c r="V16" s="201"/>
      <c r="W16" s="177"/>
      <c r="X16" s="176" t="s">
        <v>52</v>
      </c>
      <c r="Y16" s="176" t="s">
        <v>53</v>
      </c>
      <c r="Z16" s="166"/>
      <c r="AA16" s="166"/>
      <c r="AB16" s="166"/>
      <c r="AC16" s="166"/>
      <c r="AD16" s="166"/>
      <c r="AE16" s="166"/>
      <c r="AF16" s="176" t="s">
        <v>52</v>
      </c>
      <c r="AG16" s="176" t="s">
        <v>53</v>
      </c>
      <c r="AH16" s="211"/>
    </row>
    <row r="17" spans="2:34" ht="30" customHeight="1" x14ac:dyDescent="0.15">
      <c r="B17" s="202"/>
      <c r="C17" s="202"/>
      <c r="D17" s="202"/>
      <c r="E17" s="202"/>
      <c r="F17" s="202"/>
      <c r="G17" s="209"/>
      <c r="H17" s="10" t="s">
        <v>49</v>
      </c>
      <c r="I17" s="10" t="s">
        <v>49</v>
      </c>
      <c r="J17" s="10" t="s">
        <v>49</v>
      </c>
      <c r="K17" s="10" t="s">
        <v>50</v>
      </c>
      <c r="L17" s="223"/>
      <c r="M17" s="10" t="s">
        <v>49</v>
      </c>
      <c r="N17" s="10" t="s">
        <v>49</v>
      </c>
      <c r="O17" s="178"/>
      <c r="P17" s="178"/>
      <c r="Q17" s="202"/>
      <c r="R17" s="188"/>
      <c r="S17" s="188"/>
      <c r="T17" s="202"/>
      <c r="U17" s="202"/>
      <c r="V17" s="202"/>
      <c r="W17" s="178"/>
      <c r="X17" s="178"/>
      <c r="Y17" s="178"/>
      <c r="Z17" s="167"/>
      <c r="AA17" s="167"/>
      <c r="AB17" s="167"/>
      <c r="AC17" s="167"/>
      <c r="AD17" s="167"/>
      <c r="AE17" s="167"/>
      <c r="AF17" s="178"/>
      <c r="AG17" s="178"/>
      <c r="AH17" s="212"/>
    </row>
    <row r="18" spans="2:34" ht="20.25" customHeight="1" x14ac:dyDescent="0.15">
      <c r="B18" s="159" t="s">
        <v>26</v>
      </c>
      <c r="C18" s="159" t="s">
        <v>27</v>
      </c>
      <c r="D18" s="162"/>
      <c r="E18" s="162"/>
      <c r="F18" s="162"/>
      <c r="G18" s="164" t="s">
        <v>29</v>
      </c>
      <c r="H18" s="157"/>
      <c r="I18" s="153"/>
      <c r="J18" s="153"/>
      <c r="K18" s="153"/>
      <c r="L18" s="153"/>
      <c r="M18" s="153"/>
      <c r="N18" s="153"/>
      <c r="O18" s="147"/>
      <c r="P18" s="147"/>
      <c r="Q18" s="153"/>
      <c r="R18" s="153"/>
      <c r="S18" s="153"/>
      <c r="T18" s="149">
        <f>U18+V18</f>
        <v>0</v>
      </c>
      <c r="U18" s="149">
        <f>AB18-V18</f>
        <v>0</v>
      </c>
      <c r="V18" s="155"/>
      <c r="W18" s="149">
        <f>ROUNDDOWN(V18*3/4,0)</f>
        <v>0</v>
      </c>
      <c r="X18" s="145"/>
      <c r="Y18" s="145"/>
      <c r="Z18" s="149">
        <f>ROUNDDOWN(W18/6,0)</f>
        <v>0</v>
      </c>
      <c r="AA18" s="149">
        <f>+Z18</f>
        <v>0</v>
      </c>
      <c r="AB18" s="149">
        <f>SUM(AC18:AE19)</f>
        <v>0</v>
      </c>
      <c r="AC18" s="151"/>
      <c r="AD18" s="145"/>
      <c r="AE18" s="151"/>
      <c r="AF18" s="145"/>
      <c r="AG18" s="145"/>
      <c r="AH18" s="147"/>
    </row>
    <row r="19" spans="2:34" ht="20.25" customHeight="1" x14ac:dyDescent="0.15">
      <c r="B19" s="160"/>
      <c r="C19" s="160"/>
      <c r="D19" s="163"/>
      <c r="E19" s="163"/>
      <c r="F19" s="163"/>
      <c r="G19" s="165"/>
      <c r="H19" s="158"/>
      <c r="I19" s="154"/>
      <c r="J19" s="154"/>
      <c r="K19" s="154"/>
      <c r="L19" s="154"/>
      <c r="M19" s="154"/>
      <c r="N19" s="154"/>
      <c r="O19" s="148"/>
      <c r="P19" s="148"/>
      <c r="Q19" s="154"/>
      <c r="R19" s="154"/>
      <c r="S19" s="154"/>
      <c r="T19" s="150"/>
      <c r="U19" s="150"/>
      <c r="V19" s="156"/>
      <c r="W19" s="150"/>
      <c r="X19" s="146"/>
      <c r="Y19" s="146"/>
      <c r="Z19" s="150"/>
      <c r="AA19" s="150"/>
      <c r="AB19" s="150"/>
      <c r="AC19" s="152"/>
      <c r="AD19" s="146"/>
      <c r="AE19" s="152"/>
      <c r="AF19" s="146"/>
      <c r="AG19" s="146"/>
      <c r="AH19" s="148"/>
    </row>
    <row r="20" spans="2:34" ht="60" customHeight="1" x14ac:dyDescent="0.15">
      <c r="B20" s="160"/>
      <c r="C20" s="160"/>
      <c r="D20" s="163"/>
      <c r="E20" s="163"/>
      <c r="F20" s="163"/>
      <c r="G20" s="11" t="s">
        <v>87</v>
      </c>
      <c r="H20" s="129"/>
      <c r="I20" s="12"/>
      <c r="J20" s="12"/>
      <c r="K20" s="12"/>
      <c r="L20" s="12"/>
      <c r="M20" s="129"/>
      <c r="N20" s="129"/>
      <c r="O20" s="13"/>
      <c r="P20" s="13"/>
      <c r="Q20" s="13"/>
      <c r="R20" s="13"/>
      <c r="S20" s="13"/>
      <c r="T20" s="13">
        <f>U20+V20</f>
        <v>0</v>
      </c>
      <c r="U20" s="13">
        <f t="shared" ref="U20:U25" si="0">AB20-V20</f>
        <v>0</v>
      </c>
      <c r="V20" s="13">
        <f t="shared" ref="V20:V25" si="1">SUM(W20:AA20)</f>
        <v>0</v>
      </c>
      <c r="W20" s="13">
        <f>+V47*$H$20</f>
        <v>0</v>
      </c>
      <c r="X20" s="13"/>
      <c r="Y20" s="13"/>
      <c r="Z20" s="13">
        <f>+W47*$H$20</f>
        <v>0</v>
      </c>
      <c r="AA20" s="13">
        <f>+Z20</f>
        <v>0</v>
      </c>
      <c r="AB20" s="13">
        <f>SUM(AC20:AE20)</f>
        <v>0</v>
      </c>
      <c r="AC20" s="130"/>
      <c r="AD20" s="130"/>
      <c r="AE20" s="130"/>
      <c r="AF20" s="13"/>
      <c r="AG20" s="13"/>
      <c r="AH20" s="14"/>
    </row>
    <row r="21" spans="2:34" ht="60" customHeight="1" x14ac:dyDescent="0.15">
      <c r="B21" s="160"/>
      <c r="C21" s="160"/>
      <c r="D21" s="15"/>
      <c r="E21" s="15"/>
      <c r="F21" s="163"/>
      <c r="G21" s="16" t="s">
        <v>88</v>
      </c>
      <c r="H21" s="12"/>
      <c r="I21" s="129"/>
      <c r="J21" s="12"/>
      <c r="K21" s="12"/>
      <c r="L21" s="12"/>
      <c r="M21" s="129"/>
      <c r="N21" s="129"/>
      <c r="O21" s="13"/>
      <c r="P21" s="13"/>
      <c r="Q21" s="17"/>
      <c r="R21" s="17"/>
      <c r="S21" s="17"/>
      <c r="T21" s="13">
        <f t="shared" ref="T21:T25" si="2">U21+V21</f>
        <v>0</v>
      </c>
      <c r="U21" s="13">
        <f t="shared" si="0"/>
        <v>0</v>
      </c>
      <c r="V21" s="13">
        <f t="shared" si="1"/>
        <v>0</v>
      </c>
      <c r="W21" s="13">
        <f>+$I$21*X47</f>
        <v>0</v>
      </c>
      <c r="X21" s="13"/>
      <c r="Y21" s="13"/>
      <c r="Z21" s="13">
        <f>+$I$21*Y47</f>
        <v>0</v>
      </c>
      <c r="AA21" s="13">
        <f t="shared" ref="AA21:AA24" si="3">+Z21</f>
        <v>0</v>
      </c>
      <c r="AB21" s="13">
        <f t="shared" ref="AB21:AB22" si="4">SUM(AC21:AE21)</f>
        <v>0</v>
      </c>
      <c r="AC21" s="130"/>
      <c r="AD21" s="130"/>
      <c r="AE21" s="130"/>
      <c r="AF21" s="13"/>
      <c r="AG21" s="13"/>
      <c r="AH21" s="14"/>
    </row>
    <row r="22" spans="2:34" ht="60" customHeight="1" x14ac:dyDescent="0.15">
      <c r="B22" s="160"/>
      <c r="C22" s="160"/>
      <c r="D22" s="15"/>
      <c r="E22" s="15"/>
      <c r="F22" s="163"/>
      <c r="G22" s="11" t="s">
        <v>89</v>
      </c>
      <c r="H22" s="18"/>
      <c r="I22" s="18"/>
      <c r="J22" s="131"/>
      <c r="K22" s="18"/>
      <c r="L22" s="18"/>
      <c r="M22" s="131"/>
      <c r="N22" s="131"/>
      <c r="O22" s="19"/>
      <c r="P22" s="19"/>
      <c r="Q22" s="20"/>
      <c r="R22" s="20"/>
      <c r="S22" s="20"/>
      <c r="T22" s="13">
        <f t="shared" si="2"/>
        <v>0</v>
      </c>
      <c r="U22" s="13">
        <f t="shared" si="0"/>
        <v>0</v>
      </c>
      <c r="V22" s="13">
        <f t="shared" si="1"/>
        <v>0</v>
      </c>
      <c r="W22" s="13">
        <f>+$J$22*V47</f>
        <v>0</v>
      </c>
      <c r="X22" s="13"/>
      <c r="Y22" s="13"/>
      <c r="Z22" s="13">
        <f>+$J$22*W47</f>
        <v>0</v>
      </c>
      <c r="AA22" s="13">
        <f t="shared" si="3"/>
        <v>0</v>
      </c>
      <c r="AB22" s="13">
        <f t="shared" si="4"/>
        <v>0</v>
      </c>
      <c r="AC22" s="130"/>
      <c r="AD22" s="130"/>
      <c r="AE22" s="130"/>
      <c r="AF22" s="14"/>
      <c r="AG22" s="14"/>
      <c r="AH22" s="14"/>
    </row>
    <row r="23" spans="2:34" ht="60" customHeight="1" x14ac:dyDescent="0.15">
      <c r="B23" s="160"/>
      <c r="C23" s="160"/>
      <c r="D23" s="15"/>
      <c r="E23" s="15"/>
      <c r="F23" s="163"/>
      <c r="G23" s="11" t="s">
        <v>90</v>
      </c>
      <c r="H23" s="18"/>
      <c r="I23" s="18"/>
      <c r="J23" s="18"/>
      <c r="K23" s="132"/>
      <c r="L23" s="21"/>
      <c r="M23" s="21"/>
      <c r="N23" s="21"/>
      <c r="O23" s="19"/>
      <c r="P23" s="19"/>
      <c r="Q23" s="20"/>
      <c r="R23" s="20"/>
      <c r="S23" s="20"/>
      <c r="T23" s="13">
        <f t="shared" si="2"/>
        <v>0</v>
      </c>
      <c r="U23" s="13">
        <f t="shared" si="0"/>
        <v>0</v>
      </c>
      <c r="V23" s="13">
        <f t="shared" si="1"/>
        <v>0</v>
      </c>
      <c r="W23" s="13">
        <f>+$K$23*Z47</f>
        <v>0</v>
      </c>
      <c r="X23" s="13"/>
      <c r="Y23" s="13"/>
      <c r="Z23" s="13">
        <f>+$K$23*AA47</f>
        <v>0</v>
      </c>
      <c r="AA23" s="13">
        <f t="shared" si="3"/>
        <v>0</v>
      </c>
      <c r="AB23" s="13">
        <f>SUM(AC23:AE23)</f>
        <v>0</v>
      </c>
      <c r="AC23" s="130"/>
      <c r="AD23" s="130"/>
      <c r="AE23" s="130"/>
      <c r="AF23" s="14"/>
      <c r="AG23" s="14"/>
      <c r="AH23" s="14"/>
    </row>
    <row r="24" spans="2:34" ht="60" customHeight="1" x14ac:dyDescent="0.15">
      <c r="B24" s="160"/>
      <c r="C24" s="160"/>
      <c r="D24" s="15"/>
      <c r="E24" s="15"/>
      <c r="F24" s="163"/>
      <c r="G24" s="16" t="s">
        <v>56</v>
      </c>
      <c r="H24" s="18"/>
      <c r="I24" s="18"/>
      <c r="J24" s="18"/>
      <c r="K24" s="21"/>
      <c r="L24" s="132"/>
      <c r="M24" s="21"/>
      <c r="N24" s="21"/>
      <c r="O24" s="19"/>
      <c r="P24" s="19"/>
      <c r="Q24" s="20"/>
      <c r="R24" s="20"/>
      <c r="S24" s="20"/>
      <c r="T24" s="13">
        <f t="shared" si="2"/>
        <v>0</v>
      </c>
      <c r="U24" s="13">
        <f t="shared" si="0"/>
        <v>0</v>
      </c>
      <c r="V24" s="13">
        <f t="shared" si="1"/>
        <v>0</v>
      </c>
      <c r="W24" s="13">
        <f>+$L$24*AB47</f>
        <v>0</v>
      </c>
      <c r="X24" s="13"/>
      <c r="Y24" s="13"/>
      <c r="Z24" s="13">
        <f>+$L$24*AC47</f>
        <v>0</v>
      </c>
      <c r="AA24" s="13">
        <f t="shared" si="3"/>
        <v>0</v>
      </c>
      <c r="AB24" s="13">
        <f>SUM(AC24:AE24)</f>
        <v>0</v>
      </c>
      <c r="AC24" s="130"/>
      <c r="AD24" s="130"/>
      <c r="AE24" s="130"/>
      <c r="AF24" s="14"/>
      <c r="AG24" s="14"/>
      <c r="AH24" s="14"/>
    </row>
    <row r="25" spans="2:34" ht="60" customHeight="1" x14ac:dyDescent="0.15">
      <c r="B25" s="161"/>
      <c r="C25" s="161"/>
      <c r="D25" s="22"/>
      <c r="E25" s="22"/>
      <c r="F25" s="22"/>
      <c r="G25" s="23" t="s">
        <v>28</v>
      </c>
      <c r="H25" s="24"/>
      <c r="I25" s="24"/>
      <c r="J25" s="24"/>
      <c r="K25" s="25"/>
      <c r="L25" s="25"/>
      <c r="M25" s="26"/>
      <c r="N25" s="26"/>
      <c r="O25" s="27"/>
      <c r="P25" s="27"/>
      <c r="Q25" s="25"/>
      <c r="R25" s="25"/>
      <c r="S25" s="25"/>
      <c r="T25" s="27">
        <f t="shared" si="2"/>
        <v>0</v>
      </c>
      <c r="U25" s="27">
        <f t="shared" si="0"/>
        <v>0</v>
      </c>
      <c r="V25" s="27">
        <f t="shared" si="1"/>
        <v>0</v>
      </c>
      <c r="W25" s="28"/>
      <c r="X25" s="77"/>
      <c r="Y25" s="77"/>
      <c r="Z25" s="28"/>
      <c r="AA25" s="28"/>
      <c r="AB25" s="27">
        <f>SUM(AF25:AG25)</f>
        <v>0</v>
      </c>
      <c r="AC25" s="78"/>
      <c r="AD25" s="78"/>
      <c r="AE25" s="78"/>
      <c r="AF25" s="133"/>
      <c r="AG25" s="133"/>
      <c r="AH25" s="29"/>
    </row>
    <row r="26" spans="2:34" ht="60" customHeight="1" x14ac:dyDescent="0.15">
      <c r="B26" s="30"/>
      <c r="C26" s="30"/>
      <c r="D26" s="31" t="s">
        <v>24</v>
      </c>
      <c r="E26" s="30"/>
      <c r="F26" s="30"/>
      <c r="G26" s="32"/>
      <c r="H26" s="33">
        <f>+H20</f>
        <v>0</v>
      </c>
      <c r="I26" s="33">
        <f>+I21</f>
        <v>0</v>
      </c>
      <c r="J26" s="33">
        <f>+J22</f>
        <v>0</v>
      </c>
      <c r="K26" s="33">
        <f>+K23</f>
        <v>0</v>
      </c>
      <c r="L26" s="33">
        <f>+L24</f>
        <v>0</v>
      </c>
      <c r="M26" s="33">
        <f>SUM(M20:M22)</f>
        <v>0</v>
      </c>
      <c r="N26" s="33">
        <f>SUM(N20:N22)</f>
        <v>0</v>
      </c>
      <c r="O26" s="34">
        <f>+O25</f>
        <v>0</v>
      </c>
      <c r="P26" s="34">
        <f>+P25</f>
        <v>0</v>
      </c>
      <c r="Q26" s="134"/>
      <c r="R26" s="134"/>
      <c r="S26" s="134"/>
      <c r="T26" s="34">
        <f>SUM(T18:T25)</f>
        <v>0</v>
      </c>
      <c r="U26" s="34">
        <f>SUM(U18:U25)</f>
        <v>0</v>
      </c>
      <c r="V26" s="34">
        <f>SUM(V18:V25)</f>
        <v>0</v>
      </c>
      <c r="W26" s="34">
        <f>SUM(W18:W25)</f>
        <v>0</v>
      </c>
      <c r="X26" s="34">
        <f>+X25</f>
        <v>0</v>
      </c>
      <c r="Y26" s="34">
        <f>+Y25</f>
        <v>0</v>
      </c>
      <c r="Z26" s="34">
        <f t="shared" ref="Z26:AE26" si="5">SUM(Z18:Z25)</f>
        <v>0</v>
      </c>
      <c r="AA26" s="34">
        <f t="shared" si="5"/>
        <v>0</v>
      </c>
      <c r="AB26" s="35">
        <f t="shared" si="5"/>
        <v>0</v>
      </c>
      <c r="AC26" s="34">
        <f t="shared" si="5"/>
        <v>0</v>
      </c>
      <c r="AD26" s="34">
        <f t="shared" si="5"/>
        <v>0</v>
      </c>
      <c r="AE26" s="34">
        <f t="shared" si="5"/>
        <v>0</v>
      </c>
      <c r="AF26" s="34">
        <f>+AF25</f>
        <v>0</v>
      </c>
      <c r="AG26" s="34">
        <f>+AG25</f>
        <v>0</v>
      </c>
      <c r="AH26" s="36"/>
    </row>
    <row r="27" spans="2:34" ht="14.25" x14ac:dyDescent="0.15">
      <c r="H27" s="1"/>
      <c r="I27" s="1"/>
      <c r="J27" s="1"/>
      <c r="K27" s="1"/>
      <c r="L27" s="1"/>
      <c r="M27" s="1"/>
      <c r="N27" s="1"/>
      <c r="Q27" s="1"/>
      <c r="R27" s="1"/>
      <c r="S27" s="1"/>
      <c r="T27" s="37"/>
      <c r="U27" s="2"/>
      <c r="V27" s="38"/>
      <c r="AB27" s="38"/>
      <c r="AC27" s="39"/>
      <c r="AG27" s="40"/>
    </row>
    <row r="28" spans="2:34" s="6" customFormat="1" ht="21" customHeight="1" x14ac:dyDescent="0.15">
      <c r="B28" s="60" t="s">
        <v>48</v>
      </c>
      <c r="C28" s="61" t="s">
        <v>55</v>
      </c>
      <c r="D28" s="62"/>
      <c r="E28" s="62"/>
      <c r="F28" s="62"/>
      <c r="G28" s="62"/>
      <c r="H28" s="62"/>
      <c r="I28" s="62"/>
      <c r="J28" s="62"/>
      <c r="K28" s="62"/>
      <c r="L28" s="62"/>
      <c r="M28" s="62"/>
      <c r="N28" s="62"/>
      <c r="O28" s="40"/>
      <c r="P28" s="40"/>
      <c r="AD28" s="40"/>
      <c r="AF28" s="40"/>
      <c r="AH28" s="42"/>
    </row>
    <row r="29" spans="2:34" s="6" customFormat="1" ht="21" customHeight="1" x14ac:dyDescent="0.15">
      <c r="B29" s="60" t="s">
        <v>95</v>
      </c>
      <c r="C29" s="61" t="s">
        <v>96</v>
      </c>
      <c r="D29" s="74"/>
      <c r="E29" s="74"/>
      <c r="F29" s="74"/>
      <c r="G29" s="74"/>
      <c r="H29" s="74"/>
      <c r="I29" s="74"/>
      <c r="J29" s="74"/>
      <c r="K29" s="74"/>
      <c r="L29" s="74"/>
      <c r="M29" s="74"/>
      <c r="N29" s="62"/>
      <c r="O29" s="40"/>
      <c r="P29" s="40"/>
      <c r="AD29" s="40"/>
      <c r="AF29" s="40"/>
      <c r="AH29" s="42"/>
    </row>
    <row r="30" spans="2:34" s="6" customFormat="1" ht="19.5" customHeight="1" x14ac:dyDescent="0.15">
      <c r="B30" s="60" t="s">
        <v>48</v>
      </c>
      <c r="C30" s="61" t="s">
        <v>25</v>
      </c>
      <c r="D30" s="62"/>
      <c r="E30" s="62"/>
      <c r="F30" s="62"/>
      <c r="G30" s="62"/>
      <c r="H30" s="62"/>
      <c r="I30" s="62"/>
      <c r="J30" s="62"/>
      <c r="K30" s="62"/>
      <c r="L30" s="62"/>
      <c r="M30" s="62"/>
      <c r="N30" s="62"/>
      <c r="O30" s="40"/>
      <c r="P30" s="40"/>
      <c r="AD30" s="40"/>
      <c r="AH30" s="42"/>
    </row>
    <row r="31" spans="2:34" s="6" customFormat="1" ht="14.1" customHeight="1" x14ac:dyDescent="0.2">
      <c r="B31" s="60"/>
      <c r="C31" s="61"/>
      <c r="D31" s="62"/>
      <c r="E31" s="62"/>
      <c r="F31" s="62"/>
      <c r="H31" s="62"/>
      <c r="I31" s="62"/>
      <c r="J31" s="62"/>
      <c r="K31" s="62"/>
      <c r="L31" s="62"/>
      <c r="M31" s="62"/>
      <c r="N31" s="62"/>
      <c r="O31" s="40"/>
      <c r="P31" s="40"/>
      <c r="T31" s="41"/>
      <c r="V31" s="87" t="s">
        <v>72</v>
      </c>
      <c r="W31" s="40"/>
      <c r="X31" s="40"/>
      <c r="Y31" s="40"/>
      <c r="Z31" s="40"/>
      <c r="AA31" s="40"/>
      <c r="AB31" s="40"/>
      <c r="AC31" s="40"/>
      <c r="AD31" s="40"/>
      <c r="AE31" s="72" t="s">
        <v>67</v>
      </c>
      <c r="AG31" s="43" t="s">
        <v>66</v>
      </c>
      <c r="AH31" s="42"/>
    </row>
    <row r="32" spans="2:34" s="6" customFormat="1" ht="14.1" customHeight="1" x14ac:dyDescent="0.15">
      <c r="J32"/>
      <c r="K32" s="62"/>
      <c r="L32" s="62"/>
      <c r="M32" s="62"/>
      <c r="N32" s="62"/>
      <c r="O32" s="40"/>
      <c r="P32" s="40"/>
      <c r="T32" s="88"/>
      <c r="U32" s="72"/>
      <c r="V32" s="89" t="s">
        <v>78</v>
      </c>
      <c r="W32" s="89"/>
      <c r="X32" s="89" t="s">
        <v>75</v>
      </c>
      <c r="Y32" s="89"/>
      <c r="Z32" s="90" t="s">
        <v>76</v>
      </c>
      <c r="AA32" s="90"/>
      <c r="AB32" s="90" t="s">
        <v>77</v>
      </c>
      <c r="AC32" s="90"/>
      <c r="AD32" s="40"/>
      <c r="AE32" s="69" t="s">
        <v>30</v>
      </c>
      <c r="AG32" s="67">
        <v>150000</v>
      </c>
      <c r="AH32" s="42"/>
    </row>
    <row r="33" spans="7:38" s="6" customFormat="1" ht="14.1" customHeight="1" x14ac:dyDescent="0.15">
      <c r="J33"/>
      <c r="K33" s="62"/>
      <c r="L33" s="62"/>
      <c r="M33" s="62"/>
      <c r="N33" s="62"/>
      <c r="O33" s="40"/>
      <c r="P33" s="40"/>
      <c r="T33" s="81" t="s">
        <v>73</v>
      </c>
      <c r="U33" s="82" t="s">
        <v>74</v>
      </c>
      <c r="V33" s="83" t="s">
        <v>68</v>
      </c>
      <c r="W33" s="84" t="s">
        <v>69</v>
      </c>
      <c r="X33" s="83" t="s">
        <v>68</v>
      </c>
      <c r="Y33" s="85" t="s">
        <v>70</v>
      </c>
      <c r="Z33" s="86" t="s">
        <v>68</v>
      </c>
      <c r="AA33" s="84" t="s">
        <v>70</v>
      </c>
      <c r="AB33" s="83" t="s">
        <v>68</v>
      </c>
      <c r="AC33" s="85" t="s">
        <v>71</v>
      </c>
      <c r="AD33" s="40"/>
      <c r="AE33" s="70" t="s">
        <v>31</v>
      </c>
      <c r="AG33" s="68">
        <v>100000</v>
      </c>
      <c r="AH33" s="42"/>
    </row>
    <row r="34" spans="7:38" s="6" customFormat="1" ht="14.1" customHeight="1" x14ac:dyDescent="0.15">
      <c r="J34"/>
      <c r="K34" s="62"/>
      <c r="L34" s="62"/>
      <c r="M34" s="62"/>
      <c r="N34" s="62"/>
      <c r="O34" s="40"/>
      <c r="P34" s="40"/>
      <c r="T34" s="45" t="s">
        <v>58</v>
      </c>
      <c r="U34" s="46">
        <f t="shared" ref="U34:U42" si="6">1+U35</f>
        <v>12</v>
      </c>
      <c r="V34" s="47">
        <v>110000</v>
      </c>
      <c r="W34" s="48">
        <v>18000</v>
      </c>
      <c r="X34" s="47">
        <v>245000</v>
      </c>
      <c r="Y34" s="49">
        <v>40000</v>
      </c>
      <c r="Z34" s="50">
        <v>800</v>
      </c>
      <c r="AA34" s="51">
        <v>100</v>
      </c>
      <c r="AB34" s="52">
        <v>50000</v>
      </c>
      <c r="AC34" s="53">
        <v>8000</v>
      </c>
      <c r="AD34" s="40"/>
      <c r="AE34" s="70" t="s">
        <v>32</v>
      </c>
      <c r="AG34" s="68">
        <v>50000</v>
      </c>
    </row>
    <row r="35" spans="7:38" s="6" customFormat="1" ht="14.1" customHeight="1" x14ac:dyDescent="0.15">
      <c r="G35" s="44"/>
      <c r="H35" s="44"/>
      <c r="I35" s="80"/>
      <c r="J35"/>
      <c r="K35" s="62"/>
      <c r="L35" s="62"/>
      <c r="M35" s="62"/>
      <c r="N35" s="62"/>
      <c r="O35" s="40"/>
      <c r="P35" s="40"/>
      <c r="T35" s="45" t="s">
        <v>59</v>
      </c>
      <c r="U35" s="46">
        <f t="shared" si="6"/>
        <v>11</v>
      </c>
      <c r="V35" s="47">
        <v>110000</v>
      </c>
      <c r="W35" s="48">
        <v>18000</v>
      </c>
      <c r="X35" s="47">
        <v>245000</v>
      </c>
      <c r="Y35" s="49">
        <v>40000</v>
      </c>
      <c r="Z35" s="50">
        <v>800</v>
      </c>
      <c r="AA35" s="51">
        <v>100</v>
      </c>
      <c r="AB35" s="52">
        <v>50000</v>
      </c>
      <c r="AC35" s="53">
        <v>8000</v>
      </c>
      <c r="AD35" s="40"/>
      <c r="AE35" s="70" t="s">
        <v>33</v>
      </c>
      <c r="AG35" s="102"/>
    </row>
    <row r="36" spans="7:38" s="6" customFormat="1" ht="14.1" customHeight="1" x14ac:dyDescent="0.15">
      <c r="H36" s="62"/>
      <c r="I36" s="62"/>
      <c r="J36" s="62"/>
      <c r="K36" s="62"/>
      <c r="L36" s="62"/>
      <c r="M36" s="62"/>
      <c r="N36" s="62"/>
      <c r="O36" s="40"/>
      <c r="P36" s="40"/>
      <c r="T36" s="45" t="s">
        <v>60</v>
      </c>
      <c r="U36" s="46">
        <f t="shared" si="6"/>
        <v>10</v>
      </c>
      <c r="V36" s="47">
        <v>110000</v>
      </c>
      <c r="W36" s="48">
        <v>18000</v>
      </c>
      <c r="X36" s="47">
        <v>245000</v>
      </c>
      <c r="Y36" s="49">
        <v>40000</v>
      </c>
      <c r="Z36" s="50">
        <v>800</v>
      </c>
      <c r="AA36" s="51">
        <v>100</v>
      </c>
      <c r="AB36" s="52">
        <v>50000</v>
      </c>
      <c r="AC36" s="53">
        <v>8000</v>
      </c>
      <c r="AD36" s="40"/>
      <c r="AE36" s="70" t="s">
        <v>34</v>
      </c>
      <c r="AG36" s="103"/>
    </row>
    <row r="37" spans="7:38" s="6" customFormat="1" ht="14.1" customHeight="1" x14ac:dyDescent="0.15">
      <c r="H37" s="62"/>
      <c r="I37" s="62"/>
      <c r="J37" s="62"/>
      <c r="K37" s="62"/>
      <c r="L37" s="62"/>
      <c r="M37" s="62"/>
      <c r="N37" s="62"/>
      <c r="O37" s="40"/>
      <c r="P37" s="40"/>
      <c r="T37" s="45" t="s">
        <v>61</v>
      </c>
      <c r="U37" s="46">
        <f t="shared" si="6"/>
        <v>9</v>
      </c>
      <c r="V37" s="47">
        <v>110000</v>
      </c>
      <c r="W37" s="48">
        <v>18000</v>
      </c>
      <c r="X37" s="47">
        <v>245000</v>
      </c>
      <c r="Y37" s="49">
        <v>40000</v>
      </c>
      <c r="Z37" s="50">
        <v>800</v>
      </c>
      <c r="AA37" s="51">
        <v>100</v>
      </c>
      <c r="AB37" s="52">
        <v>50000</v>
      </c>
      <c r="AC37" s="53">
        <v>8000</v>
      </c>
      <c r="AD37" s="40"/>
      <c r="AE37" s="70" t="s">
        <v>35</v>
      </c>
    </row>
    <row r="38" spans="7:38" s="6" customFormat="1" ht="14.1" customHeight="1" x14ac:dyDescent="0.15">
      <c r="H38" s="62"/>
      <c r="I38" s="62"/>
      <c r="J38" s="62"/>
      <c r="K38" s="62"/>
      <c r="L38" s="62"/>
      <c r="M38" s="62"/>
      <c r="N38" s="62"/>
      <c r="O38" s="40"/>
      <c r="P38" s="40"/>
      <c r="T38" s="45" t="s">
        <v>62</v>
      </c>
      <c r="U38" s="46">
        <f t="shared" si="6"/>
        <v>8</v>
      </c>
      <c r="V38" s="47">
        <v>110000</v>
      </c>
      <c r="W38" s="48">
        <v>18000</v>
      </c>
      <c r="X38" s="47">
        <v>245000</v>
      </c>
      <c r="Y38" s="49">
        <v>40000</v>
      </c>
      <c r="Z38" s="50">
        <v>800</v>
      </c>
      <c r="AA38" s="51">
        <v>100</v>
      </c>
      <c r="AB38" s="52">
        <v>50000</v>
      </c>
      <c r="AC38" s="53">
        <v>8000</v>
      </c>
      <c r="AD38" s="40"/>
      <c r="AE38" s="70" t="s">
        <v>36</v>
      </c>
      <c r="AH38" s="2"/>
    </row>
    <row r="39" spans="7:38" s="6" customFormat="1" ht="14.1" customHeight="1" x14ac:dyDescent="0.15">
      <c r="H39" s="62"/>
      <c r="I39" s="62"/>
      <c r="J39" s="62"/>
      <c r="K39" s="62"/>
      <c r="L39" s="62"/>
      <c r="M39" s="62"/>
      <c r="N39" s="62"/>
      <c r="O39" s="40"/>
      <c r="P39" s="40"/>
      <c r="T39" s="45" t="s">
        <v>63</v>
      </c>
      <c r="U39" s="46">
        <f t="shared" si="6"/>
        <v>7</v>
      </c>
      <c r="V39" s="47">
        <v>110000</v>
      </c>
      <c r="W39" s="48">
        <v>18000</v>
      </c>
      <c r="X39" s="47">
        <v>245000</v>
      </c>
      <c r="Y39" s="49">
        <v>40000</v>
      </c>
      <c r="Z39" s="50">
        <v>800</v>
      </c>
      <c r="AA39" s="51">
        <v>100</v>
      </c>
      <c r="AB39" s="52">
        <v>50000</v>
      </c>
      <c r="AC39" s="53">
        <v>8000</v>
      </c>
      <c r="AD39" s="40"/>
      <c r="AE39" s="70" t="s">
        <v>37</v>
      </c>
      <c r="AH39" s="54"/>
    </row>
    <row r="40" spans="7:38" ht="14.1" customHeight="1" x14ac:dyDescent="0.15">
      <c r="T40" s="56" t="s">
        <v>64</v>
      </c>
      <c r="U40" s="46">
        <f t="shared" si="6"/>
        <v>6</v>
      </c>
      <c r="V40" s="47">
        <v>110000</v>
      </c>
      <c r="W40" s="48">
        <v>18000</v>
      </c>
      <c r="X40" s="47">
        <v>245000</v>
      </c>
      <c r="Y40" s="49">
        <v>40000</v>
      </c>
      <c r="Z40" s="50">
        <v>800</v>
      </c>
      <c r="AA40" s="51">
        <v>100</v>
      </c>
      <c r="AB40" s="52">
        <v>50000</v>
      </c>
      <c r="AC40" s="53">
        <v>8000</v>
      </c>
      <c r="AE40" s="70" t="s">
        <v>38</v>
      </c>
      <c r="AH40" s="55"/>
    </row>
    <row r="41" spans="7:38" ht="14.1" customHeight="1" x14ac:dyDescent="0.15">
      <c r="T41" s="56" t="s">
        <v>65</v>
      </c>
      <c r="U41" s="46">
        <f t="shared" si="6"/>
        <v>5</v>
      </c>
      <c r="V41" s="47">
        <v>110000</v>
      </c>
      <c r="W41" s="48">
        <v>18000</v>
      </c>
      <c r="X41" s="47">
        <v>245000</v>
      </c>
      <c r="Y41" s="49">
        <v>40000</v>
      </c>
      <c r="Z41" s="50">
        <v>800</v>
      </c>
      <c r="AA41" s="51">
        <v>100</v>
      </c>
      <c r="AB41" s="52">
        <v>50000</v>
      </c>
      <c r="AC41" s="53">
        <v>8000</v>
      </c>
      <c r="AE41" s="70" t="s">
        <v>39</v>
      </c>
      <c r="AH41"/>
    </row>
    <row r="42" spans="7:38" ht="14.1" customHeight="1" x14ac:dyDescent="0.15">
      <c r="T42" s="56" t="s">
        <v>57</v>
      </c>
      <c r="U42" s="46">
        <f t="shared" si="6"/>
        <v>4</v>
      </c>
      <c r="V42" s="47">
        <v>110000</v>
      </c>
      <c r="W42" s="48">
        <v>18000</v>
      </c>
      <c r="X42" s="47">
        <v>245000</v>
      </c>
      <c r="Y42" s="49">
        <v>40000</v>
      </c>
      <c r="Z42" s="50">
        <v>800</v>
      </c>
      <c r="AA42" s="51">
        <v>100</v>
      </c>
      <c r="AB42" s="52">
        <v>50000</v>
      </c>
      <c r="AC42" s="53">
        <v>8000</v>
      </c>
      <c r="AE42" s="70" t="s">
        <v>40</v>
      </c>
      <c r="AH42"/>
    </row>
    <row r="43" spans="7:38" s="2" customFormat="1" ht="14.1" customHeight="1" x14ac:dyDescent="0.15">
      <c r="H43"/>
      <c r="I43"/>
      <c r="J43"/>
      <c r="K43"/>
      <c r="L43"/>
      <c r="M43"/>
      <c r="N43"/>
      <c r="T43" s="128" t="s">
        <v>85</v>
      </c>
      <c r="U43" s="46">
        <f>1+U44</f>
        <v>3</v>
      </c>
      <c r="V43" s="47">
        <v>110000</v>
      </c>
      <c r="W43" s="48">
        <v>18000</v>
      </c>
      <c r="X43" s="47">
        <v>245000</v>
      </c>
      <c r="Y43" s="49">
        <v>40000</v>
      </c>
      <c r="Z43" s="50">
        <v>800</v>
      </c>
      <c r="AA43" s="51">
        <v>100</v>
      </c>
      <c r="AB43" s="52">
        <v>50000</v>
      </c>
      <c r="AC43" s="53">
        <v>8000</v>
      </c>
      <c r="AE43" s="70" t="s">
        <v>41</v>
      </c>
      <c r="AH43"/>
      <c r="AI43"/>
      <c r="AJ43"/>
      <c r="AL43"/>
    </row>
    <row r="44" spans="7:38" s="2" customFormat="1" ht="14.1" customHeight="1" x14ac:dyDescent="0.15">
      <c r="H44"/>
      <c r="I44"/>
      <c r="J44"/>
      <c r="K44"/>
      <c r="L44"/>
      <c r="M44"/>
      <c r="N44"/>
      <c r="T44" s="135" t="s">
        <v>86</v>
      </c>
      <c r="U44" s="136">
        <f>1+U45</f>
        <v>2</v>
      </c>
      <c r="V44" s="137">
        <v>115000</v>
      </c>
      <c r="W44" s="138">
        <v>19000</v>
      </c>
      <c r="X44" s="137">
        <v>265000</v>
      </c>
      <c r="Y44" s="139">
        <v>44000</v>
      </c>
      <c r="Z44" s="140">
        <v>800</v>
      </c>
      <c r="AA44" s="141">
        <v>100</v>
      </c>
      <c r="AB44" s="142">
        <v>50000</v>
      </c>
      <c r="AC44" s="143">
        <v>8000</v>
      </c>
      <c r="AE44" s="70" t="s">
        <v>42</v>
      </c>
      <c r="AH44"/>
      <c r="AI44"/>
      <c r="AJ44"/>
      <c r="AL44"/>
    </row>
    <row r="45" spans="7:38" s="2" customFormat="1" ht="14.1" customHeight="1" x14ac:dyDescent="0.15">
      <c r="H45"/>
      <c r="I45"/>
      <c r="J45"/>
      <c r="K45"/>
      <c r="L45"/>
      <c r="M45"/>
      <c r="N45"/>
      <c r="T45" s="119" t="s">
        <v>107</v>
      </c>
      <c r="U45" s="120">
        <v>1</v>
      </c>
      <c r="V45" s="121">
        <v>120000</v>
      </c>
      <c r="W45" s="122">
        <v>20000</v>
      </c>
      <c r="X45" s="121">
        <v>285000</v>
      </c>
      <c r="Y45" s="123">
        <v>47500</v>
      </c>
      <c r="Z45" s="124">
        <v>800</v>
      </c>
      <c r="AA45" s="125">
        <v>100</v>
      </c>
      <c r="AB45" s="126">
        <v>50000</v>
      </c>
      <c r="AC45" s="127">
        <v>8000</v>
      </c>
      <c r="AE45" s="71" t="s">
        <v>43</v>
      </c>
      <c r="AH45"/>
      <c r="AI45"/>
      <c r="AJ45"/>
      <c r="AL45"/>
    </row>
    <row r="46" spans="7:38" s="2" customFormat="1" ht="14.1" customHeight="1" x14ac:dyDescent="0.15">
      <c r="H46"/>
      <c r="I46"/>
      <c r="J46"/>
      <c r="K46"/>
      <c r="L46"/>
      <c r="M46"/>
      <c r="N46"/>
      <c r="U46"/>
      <c r="V46" s="3"/>
      <c r="W46" s="4"/>
      <c r="X46" s="4"/>
      <c r="AE46" s="70" t="s">
        <v>44</v>
      </c>
      <c r="AH46"/>
      <c r="AI46"/>
      <c r="AJ46"/>
      <c r="AL46"/>
    </row>
    <row r="47" spans="7:38" s="2" customFormat="1" ht="14.1" customHeight="1" x14ac:dyDescent="0.15">
      <c r="H47"/>
      <c r="I47"/>
      <c r="J47"/>
      <c r="K47"/>
      <c r="L47"/>
      <c r="M47"/>
      <c r="N47"/>
      <c r="T47" s="8"/>
      <c r="U47" s="9"/>
      <c r="V47" s="57">
        <f>VLOOKUP(AG7,T33:AC45,3,FALSE)</f>
        <v>115000</v>
      </c>
      <c r="W47" s="57">
        <f>VLOOKUP(AG7,T33:AC45,4,FALSE)</f>
        <v>19000</v>
      </c>
      <c r="X47" s="57">
        <f>VLOOKUP($AG$7,$T$33:$AC$45,5,FALSE)</f>
        <v>265000</v>
      </c>
      <c r="Y47" s="57">
        <f>VLOOKUP($AG$7,$T$33:$AC$45,6,FALSE)</f>
        <v>44000</v>
      </c>
      <c r="Z47" s="57">
        <f>VLOOKUP($AG$7,$T$33:$AC$45,7,FALSE)</f>
        <v>800</v>
      </c>
      <c r="AA47" s="57">
        <f>VLOOKUP($AG$7,$T$33:$AC$45,8,FALSE)</f>
        <v>100</v>
      </c>
      <c r="AB47" s="57">
        <f>VLOOKUP($AG$7,$T$33:$AC$45,9,FALSE)</f>
        <v>50000</v>
      </c>
      <c r="AC47" s="57">
        <f>VLOOKUP($AG$7,$T$33:$AC$45,10,FALSE)</f>
        <v>8000</v>
      </c>
      <c r="AE47" s="70" t="s">
        <v>45</v>
      </c>
      <c r="AH47"/>
      <c r="AI47"/>
      <c r="AJ47"/>
      <c r="AL47"/>
    </row>
    <row r="48" spans="7:38" s="2" customFormat="1" ht="14.1" customHeight="1" x14ac:dyDescent="0.15">
      <c r="H48"/>
      <c r="I48"/>
      <c r="J48"/>
      <c r="K48"/>
      <c r="L48"/>
      <c r="M48"/>
      <c r="N48"/>
      <c r="AE48" s="70" t="s">
        <v>46</v>
      </c>
      <c r="AH48" s="9"/>
      <c r="AI48"/>
      <c r="AJ48"/>
      <c r="AL48"/>
    </row>
    <row r="49" spans="8:38" s="2" customFormat="1" ht="14.1" customHeight="1" x14ac:dyDescent="0.15">
      <c r="H49"/>
      <c r="I49"/>
      <c r="J49"/>
      <c r="K49"/>
      <c r="L49"/>
      <c r="M49"/>
      <c r="N49"/>
      <c r="AE49" s="70" t="s">
        <v>47</v>
      </c>
      <c r="AH49"/>
      <c r="AI49"/>
      <c r="AJ49"/>
      <c r="AL49"/>
    </row>
    <row r="50" spans="8:38" s="2" customFormat="1" ht="14.1" customHeight="1" x14ac:dyDescent="0.15">
      <c r="H50"/>
      <c r="I50"/>
      <c r="J50"/>
      <c r="K50"/>
      <c r="L50"/>
      <c r="M50"/>
      <c r="N50"/>
      <c r="AE50" s="100"/>
      <c r="AH50"/>
      <c r="AI50"/>
      <c r="AJ50"/>
      <c r="AL50"/>
    </row>
    <row r="51" spans="8:38" s="2" customFormat="1" ht="14.1" customHeight="1" x14ac:dyDescent="0.15">
      <c r="H51"/>
      <c r="I51"/>
      <c r="J51"/>
      <c r="K51"/>
      <c r="L51"/>
      <c r="M51"/>
      <c r="N51"/>
      <c r="AE51" s="101"/>
      <c r="AH51"/>
      <c r="AI51"/>
      <c r="AJ51"/>
      <c r="AL51"/>
    </row>
    <row r="52" spans="8:38" s="2" customFormat="1" ht="14.1" customHeight="1" x14ac:dyDescent="0.15">
      <c r="H52"/>
      <c r="I52"/>
      <c r="J52"/>
      <c r="K52"/>
      <c r="L52"/>
      <c r="M52"/>
      <c r="N52"/>
      <c r="AH52"/>
      <c r="AI52"/>
      <c r="AJ52"/>
      <c r="AL52"/>
    </row>
    <row r="53" spans="8:38" s="2" customFormat="1" ht="14.1" customHeight="1" x14ac:dyDescent="0.15">
      <c r="H53"/>
      <c r="I53"/>
      <c r="J53"/>
      <c r="K53"/>
      <c r="L53"/>
      <c r="M53"/>
      <c r="N53"/>
      <c r="AG53" s="1"/>
      <c r="AH53" s="5"/>
      <c r="AI53"/>
      <c r="AJ53"/>
      <c r="AK53"/>
      <c r="AL53"/>
    </row>
    <row r="54" spans="8:38" s="2" customFormat="1" ht="14.1" customHeight="1" x14ac:dyDescent="0.15">
      <c r="H54"/>
      <c r="I54"/>
      <c r="J54"/>
      <c r="K54"/>
      <c r="L54"/>
      <c r="M54"/>
      <c r="N54"/>
      <c r="AG54" s="1"/>
      <c r="AH54" s="5"/>
      <c r="AI54"/>
      <c r="AJ54"/>
      <c r="AK54"/>
      <c r="AL54"/>
    </row>
    <row r="55" spans="8:38" s="8" customFormat="1" ht="14.1" customHeight="1" x14ac:dyDescent="0.15">
      <c r="H55" s="9"/>
      <c r="I55" s="9"/>
      <c r="J55" s="9"/>
      <c r="K55" s="9"/>
      <c r="L55" s="9"/>
      <c r="M55" s="9"/>
      <c r="N55" s="9"/>
      <c r="AG55" s="58"/>
      <c r="AH55" s="59"/>
      <c r="AI55" s="9"/>
      <c r="AJ55" s="9"/>
      <c r="AK55" s="9"/>
      <c r="AL55" s="9"/>
    </row>
    <row r="56" spans="8:38" s="2" customFormat="1" ht="14.1" customHeight="1" x14ac:dyDescent="0.15">
      <c r="H56"/>
      <c r="I56"/>
      <c r="J56"/>
      <c r="K56"/>
      <c r="L56"/>
      <c r="M56"/>
      <c r="N56"/>
      <c r="Q56"/>
      <c r="R56"/>
      <c r="S56"/>
      <c r="AG56" s="1"/>
      <c r="AH56" s="5"/>
      <c r="AI56"/>
      <c r="AJ56"/>
      <c r="AK56"/>
      <c r="AL56"/>
    </row>
    <row r="57" spans="8:38" s="2" customFormat="1" ht="14.1" customHeight="1" x14ac:dyDescent="0.15">
      <c r="H57"/>
      <c r="I57"/>
      <c r="J57"/>
      <c r="K57"/>
      <c r="L57"/>
      <c r="M57"/>
      <c r="N57"/>
      <c r="Q57"/>
      <c r="R57"/>
      <c r="S57"/>
      <c r="AG57" s="1"/>
      <c r="AH57" s="5"/>
      <c r="AI57"/>
      <c r="AJ57"/>
      <c r="AK57"/>
      <c r="AL57"/>
    </row>
    <row r="58" spans="8:38" ht="14.1" customHeight="1" x14ac:dyDescent="0.15"/>
    <row r="59" spans="8:38" ht="14.1" customHeight="1" x14ac:dyDescent="0.15"/>
    <row r="60" spans="8:38" ht="14.1" customHeight="1" x14ac:dyDescent="0.15"/>
  </sheetData>
  <sheetProtection formatCells="0" formatColumns="0" formatRows="0"/>
  <mergeCells count="78">
    <mergeCell ref="AE7:AF7"/>
    <mergeCell ref="AG7:AH7"/>
    <mergeCell ref="B8:B17"/>
    <mergeCell ref="C8:C17"/>
    <mergeCell ref="D8:D17"/>
    <mergeCell ref="E8:E17"/>
    <mergeCell ref="F8:F17"/>
    <mergeCell ref="G8:G17"/>
    <mergeCell ref="H8:P8"/>
    <mergeCell ref="Q8:Q17"/>
    <mergeCell ref="AH8:AH17"/>
    <mergeCell ref="H9:I11"/>
    <mergeCell ref="J9:J16"/>
    <mergeCell ref="K9:K16"/>
    <mergeCell ref="L9:L17"/>
    <mergeCell ref="M9:M16"/>
    <mergeCell ref="N9:N16"/>
    <mergeCell ref="O9:P13"/>
    <mergeCell ref="T9:AA10"/>
    <mergeCell ref="AB9:AG10"/>
    <mergeCell ref="T11:T17"/>
    <mergeCell ref="U11:U17"/>
    <mergeCell ref="V11:V17"/>
    <mergeCell ref="W11:Y11"/>
    <mergeCell ref="Z11:AA11"/>
    <mergeCell ref="AB11:AB17"/>
    <mergeCell ref="AC11:AC17"/>
    <mergeCell ref="AD11:AD17"/>
    <mergeCell ref="AF16:AF17"/>
    <mergeCell ref="AG16:AG17"/>
    <mergeCell ref="S8:S17"/>
    <mergeCell ref="G18:G19"/>
    <mergeCell ref="AE11:AE17"/>
    <mergeCell ref="AF11:AG15"/>
    <mergeCell ref="H12:H16"/>
    <mergeCell ref="I12:I16"/>
    <mergeCell ref="W12:W17"/>
    <mergeCell ref="X12:Y15"/>
    <mergeCell ref="Z12:Z17"/>
    <mergeCell ref="AA12:AA17"/>
    <mergeCell ref="O14:O17"/>
    <mergeCell ref="P14:P17"/>
    <mergeCell ref="R8:R17"/>
    <mergeCell ref="T8:AG8"/>
    <mergeCell ref="M18:M19"/>
    <mergeCell ref="X16:X17"/>
    <mergeCell ref="Y16:Y17"/>
    <mergeCell ref="B18:B25"/>
    <mergeCell ref="C18:C25"/>
    <mergeCell ref="D18:D20"/>
    <mergeCell ref="E18:E20"/>
    <mergeCell ref="F18:F24"/>
    <mergeCell ref="H18:H19"/>
    <mergeCell ref="I18:I19"/>
    <mergeCell ref="J18:J19"/>
    <mergeCell ref="K18:K19"/>
    <mergeCell ref="L18:L19"/>
    <mergeCell ref="Z18:Z19"/>
    <mergeCell ref="N18:N19"/>
    <mergeCell ref="O18:O19"/>
    <mergeCell ref="P18:P19"/>
    <mergeCell ref="Q18:Q19"/>
    <mergeCell ref="R18:R19"/>
    <mergeCell ref="T18:T19"/>
    <mergeCell ref="U18:U19"/>
    <mergeCell ref="V18:V19"/>
    <mergeCell ref="W18:W19"/>
    <mergeCell ref="X18:X19"/>
    <mergeCell ref="Y18:Y19"/>
    <mergeCell ref="S18:S19"/>
    <mergeCell ref="AG18:AG19"/>
    <mergeCell ref="AH18:AH19"/>
    <mergeCell ref="AA18:AA19"/>
    <mergeCell ref="AB18:AB19"/>
    <mergeCell ref="AC18:AC19"/>
    <mergeCell ref="AD18:AD19"/>
    <mergeCell ref="AE18:AE19"/>
    <mergeCell ref="AF18:AF19"/>
  </mergeCells>
  <phoneticPr fontId="2"/>
  <conditionalFormatting sqref="D18:E18">
    <cfRule type="cellIs" dxfId="55" priority="29" operator="equal">
      <formula>""</formula>
    </cfRule>
  </conditionalFormatting>
  <conditionalFormatting sqref="F18:F24">
    <cfRule type="containsBlanks" dxfId="54" priority="5">
      <formula>LEN(TRIM(F18))=0</formula>
    </cfRule>
  </conditionalFormatting>
  <conditionalFormatting sqref="H20">
    <cfRule type="containsBlanks" dxfId="53" priority="10">
      <formula>LEN(TRIM(H20))=0</formula>
    </cfRule>
    <cfRule type="cellIs" dxfId="52" priority="28" operator="equal">
      <formula>""</formula>
    </cfRule>
  </conditionalFormatting>
  <conditionalFormatting sqref="I21">
    <cfRule type="containsBlanks" dxfId="51" priority="9">
      <formula>LEN(TRIM(I21))=0</formula>
    </cfRule>
    <cfRule type="cellIs" dxfId="50" priority="27" operator="equal">
      <formula>""</formula>
    </cfRule>
  </conditionalFormatting>
  <conditionalFormatting sqref="J22">
    <cfRule type="containsBlanks" dxfId="49" priority="8">
      <formula>LEN(TRIM(J22))=0</formula>
    </cfRule>
    <cfRule type="cellIs" dxfId="48" priority="26" operator="equal">
      <formula>""</formula>
    </cfRule>
  </conditionalFormatting>
  <conditionalFormatting sqref="K23">
    <cfRule type="containsBlanks" dxfId="47" priority="7">
      <formula>LEN(TRIM(K23))=0</formula>
    </cfRule>
    <cfRule type="cellIs" dxfId="46" priority="25" operator="equal">
      <formula>""</formula>
    </cfRule>
  </conditionalFormatting>
  <conditionalFormatting sqref="L24">
    <cfRule type="containsBlanks" dxfId="45" priority="6">
      <formula>LEN(TRIM(L24))=0</formula>
    </cfRule>
    <cfRule type="cellIs" dxfId="44" priority="24" operator="equal">
      <formula>""</formula>
    </cfRule>
  </conditionalFormatting>
  <conditionalFormatting sqref="M20:N22">
    <cfRule type="containsBlanks" dxfId="43" priority="11">
      <formula>LEN(TRIM(M20))=0</formula>
    </cfRule>
    <cfRule type="cellIs" dxfId="42" priority="23" operator="equal">
      <formula>""</formula>
    </cfRule>
  </conditionalFormatting>
  <conditionalFormatting sqref="O25:P25">
    <cfRule type="containsBlanks" dxfId="41" priority="12">
      <formula>LEN(TRIM(O25))=0</formula>
    </cfRule>
  </conditionalFormatting>
  <conditionalFormatting sqref="Q26:S26">
    <cfRule type="containsBlanks" dxfId="40" priority="13">
      <formula>LEN(TRIM(Q26))=0</formula>
    </cfRule>
    <cfRule type="cellIs" dxfId="39" priority="22" operator="equal">
      <formula>""</formula>
    </cfRule>
  </conditionalFormatting>
  <conditionalFormatting sqref="V18:V19">
    <cfRule type="cellIs" dxfId="38" priority="1" operator="equal">
      <formula>""</formula>
    </cfRule>
  </conditionalFormatting>
  <conditionalFormatting sqref="X25:Y25">
    <cfRule type="containsBlanks" dxfId="37" priority="4">
      <formula>LEN(TRIM(X25))=0</formula>
    </cfRule>
    <cfRule type="cellIs" dxfId="36" priority="21" operator="equal">
      <formula>""</formula>
    </cfRule>
  </conditionalFormatting>
  <conditionalFormatting sqref="AC18:AC19 AE18:AE19 AC20:AE24">
    <cfRule type="containsBlanks" dxfId="35" priority="15">
      <formula>LEN(TRIM(AC18))=0</formula>
    </cfRule>
  </conditionalFormatting>
  <conditionalFormatting sqref="AC18:AC24">
    <cfRule type="cellIs" dxfId="34" priority="20" operator="equal">
      <formula>""</formula>
    </cfRule>
  </conditionalFormatting>
  <conditionalFormatting sqref="AD20:AD24">
    <cfRule type="cellIs" dxfId="33" priority="19" operator="equal">
      <formula>""</formula>
    </cfRule>
  </conditionalFormatting>
  <conditionalFormatting sqref="AE18:AE24">
    <cfRule type="cellIs" dxfId="32" priority="18" operator="equal">
      <formula>""</formula>
    </cfRule>
  </conditionalFormatting>
  <conditionalFormatting sqref="AF25:AG25">
    <cfRule type="containsBlanks" dxfId="31" priority="14">
      <formula>LEN(TRIM(AF25))=0</formula>
    </cfRule>
    <cfRule type="cellIs" dxfId="30" priority="17" operator="equal">
      <formula>""</formula>
    </cfRule>
  </conditionalFormatting>
  <conditionalFormatting sqref="AG7">
    <cfRule type="cellIs" dxfId="29" priority="3" operator="equal">
      <formula>""</formula>
    </cfRule>
  </conditionalFormatting>
  <conditionalFormatting sqref="AG7:AH7">
    <cfRule type="cellIs" dxfId="28" priority="2" operator="equal">
      <formula>""</formula>
    </cfRule>
  </conditionalFormatting>
  <dataValidations count="2">
    <dataValidation type="list" allowBlank="1" showInputMessage="1" showErrorMessage="1" sqref="AG7:AH7" xr:uid="{4D934142-C61B-473D-BE94-107625DD53D4}">
      <formula1>$T$34:$T$45</formula1>
    </dataValidation>
    <dataValidation type="list" allowBlank="1" showInputMessage="1" showErrorMessage="1" sqref="V18:V19" xr:uid="{9AD76A65-530B-48BF-93A0-6D2EF45EC886}">
      <formula1>$AG$32:$AG$35</formula1>
    </dataValidation>
  </dataValidations>
  <printOptions horizontalCentered="1"/>
  <pageMargins left="0.43" right="0.42" top="1.43" bottom="0.31" header="0.56999999999999995" footer="0.2"/>
  <pageSetup paperSize="9" scale="49" fitToHeight="0" pageOrder="overThenDown"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FA34D-407A-4E70-BA89-165DEA6CDE6D}">
  <sheetPr>
    <pageSetUpPr fitToPage="1"/>
  </sheetPr>
  <dimension ref="B1:AL60"/>
  <sheetViews>
    <sheetView topLeftCell="O1" zoomScale="70" zoomScaleNormal="70" zoomScaleSheetLayoutView="50" workbookViewId="0">
      <selection activeCell="V18" sqref="V18:V19"/>
    </sheetView>
  </sheetViews>
  <sheetFormatPr defaultRowHeight="13.5" x14ac:dyDescent="0.15"/>
  <cols>
    <col min="1" max="1" width="1.875" customWidth="1"/>
    <col min="2" max="6" width="4.625" customWidth="1"/>
    <col min="7" max="7" width="13.625" customWidth="1"/>
    <col min="8" max="8" width="6.125" customWidth="1"/>
    <col min="9" max="9" width="6.25" customWidth="1"/>
    <col min="10" max="13" width="6.375" customWidth="1"/>
    <col min="14" max="14" width="8.625" customWidth="1"/>
    <col min="15" max="15" width="10.375" style="2" customWidth="1"/>
    <col min="16" max="16" width="10.5" style="2" customWidth="1"/>
    <col min="17" max="19" width="6.625" customWidth="1"/>
    <col min="20" max="20" width="12.375" style="3" customWidth="1"/>
    <col min="21" max="21" width="10" style="4" customWidth="1"/>
    <col min="22" max="22" width="11.5" style="4" customWidth="1"/>
    <col min="23" max="23" width="11.5" style="2" customWidth="1"/>
    <col min="24" max="25" width="8.5" style="2" customWidth="1"/>
    <col min="26" max="26" width="9.875" style="2" customWidth="1"/>
    <col min="27" max="27" width="9.125" style="2" customWidth="1"/>
    <col min="28" max="28" width="12.625" style="2" customWidth="1"/>
    <col min="29" max="29" width="14.125" style="2" customWidth="1"/>
    <col min="30" max="30" width="6.625" style="2" customWidth="1"/>
    <col min="31" max="31" width="10.5" style="2" customWidth="1"/>
    <col min="32" max="32" width="9.75" style="2" customWidth="1"/>
    <col min="33" max="33" width="10.25" style="1" customWidth="1"/>
    <col min="34" max="34" width="8.625" style="5" customWidth="1"/>
  </cols>
  <sheetData>
    <row r="1" spans="2:36" ht="5.25" customHeight="1" x14ac:dyDescent="0.15">
      <c r="G1" s="62"/>
    </row>
    <row r="2" spans="2:36" ht="18" customHeight="1" x14ac:dyDescent="0.15">
      <c r="G2" s="106" t="s">
        <v>54</v>
      </c>
      <c r="H2" s="79" t="s">
        <v>101</v>
      </c>
      <c r="P2" s="117"/>
      <c r="Q2" s="79" t="s">
        <v>106</v>
      </c>
      <c r="R2" s="79"/>
    </row>
    <row r="3" spans="2:36" ht="6" customHeight="1" x14ac:dyDescent="0.15">
      <c r="G3" s="91"/>
      <c r="H3" s="79"/>
    </row>
    <row r="4" spans="2:36" ht="18" customHeight="1" x14ac:dyDescent="0.15">
      <c r="G4" s="66"/>
      <c r="H4" s="80" t="s">
        <v>80</v>
      </c>
    </row>
    <row r="5" spans="2:36" ht="8.25" customHeight="1" x14ac:dyDescent="0.15"/>
    <row r="6" spans="2:36" s="44" customFormat="1" ht="30" customHeight="1" x14ac:dyDescent="0.15">
      <c r="B6" s="75" t="s">
        <v>98</v>
      </c>
      <c r="D6" s="76"/>
      <c r="N6" s="144" t="s">
        <v>108</v>
      </c>
      <c r="O6" s="105" t="s">
        <v>100</v>
      </c>
      <c r="P6" s="104"/>
      <c r="Q6" s="104"/>
      <c r="R6" s="104"/>
      <c r="S6" s="104"/>
      <c r="T6" s="104"/>
      <c r="U6" s="116" t="s">
        <v>99</v>
      </c>
      <c r="V6" s="104"/>
      <c r="W6" s="104"/>
      <c r="X6" s="63"/>
      <c r="Y6" s="63"/>
      <c r="Z6" s="64"/>
      <c r="AA6" s="64"/>
      <c r="AB6" s="64"/>
      <c r="AC6" s="65"/>
      <c r="AD6" s="65"/>
      <c r="AE6" s="65"/>
      <c r="AF6" s="65"/>
    </row>
    <row r="7" spans="2:36" ht="21.75" customHeight="1" x14ac:dyDescent="0.15">
      <c r="AA7" s="114"/>
      <c r="AB7" s="114"/>
      <c r="AC7" s="115" t="s">
        <v>103</v>
      </c>
      <c r="AD7" s="115"/>
      <c r="AE7" s="206" t="s">
        <v>83</v>
      </c>
      <c r="AF7" s="206"/>
      <c r="AG7" s="207" t="s">
        <v>86</v>
      </c>
      <c r="AH7" s="207"/>
    </row>
    <row r="8" spans="2:36" ht="20.100000000000001" customHeight="1" x14ac:dyDescent="0.15">
      <c r="B8" s="200" t="s">
        <v>0</v>
      </c>
      <c r="C8" s="200" t="s">
        <v>23</v>
      </c>
      <c r="D8" s="200" t="s">
        <v>1</v>
      </c>
      <c r="E8" s="200" t="s">
        <v>11</v>
      </c>
      <c r="F8" s="200" t="s">
        <v>102</v>
      </c>
      <c r="G8" s="164" t="s">
        <v>79</v>
      </c>
      <c r="H8" s="168" t="s">
        <v>6</v>
      </c>
      <c r="I8" s="169"/>
      <c r="J8" s="169"/>
      <c r="K8" s="169"/>
      <c r="L8" s="169"/>
      <c r="M8" s="169"/>
      <c r="N8" s="169"/>
      <c r="O8" s="169"/>
      <c r="P8" s="169"/>
      <c r="Q8" s="200" t="s">
        <v>2</v>
      </c>
      <c r="R8" s="186" t="s">
        <v>84</v>
      </c>
      <c r="S8" s="186" t="s">
        <v>109</v>
      </c>
      <c r="T8" s="168" t="s">
        <v>8</v>
      </c>
      <c r="U8" s="169"/>
      <c r="V8" s="169"/>
      <c r="W8" s="169"/>
      <c r="X8" s="169"/>
      <c r="Y8" s="169"/>
      <c r="Z8" s="169"/>
      <c r="AA8" s="169"/>
      <c r="AB8" s="169"/>
      <c r="AC8" s="169"/>
      <c r="AD8" s="169"/>
      <c r="AE8" s="169"/>
      <c r="AF8" s="169"/>
      <c r="AG8" s="169"/>
      <c r="AH8" s="210" t="s">
        <v>10</v>
      </c>
    </row>
    <row r="9" spans="2:36" ht="9.9499999999999993" customHeight="1" x14ac:dyDescent="0.15">
      <c r="B9" s="201"/>
      <c r="C9" s="201"/>
      <c r="D9" s="201"/>
      <c r="E9" s="201"/>
      <c r="F9" s="201"/>
      <c r="G9" s="208"/>
      <c r="H9" s="213" t="s">
        <v>15</v>
      </c>
      <c r="I9" s="214"/>
      <c r="J9" s="219" t="s">
        <v>93</v>
      </c>
      <c r="K9" s="219" t="s">
        <v>94</v>
      </c>
      <c r="L9" s="221" t="s">
        <v>97</v>
      </c>
      <c r="M9" s="224" t="s">
        <v>82</v>
      </c>
      <c r="N9" s="189" t="s">
        <v>51</v>
      </c>
      <c r="O9" s="191" t="s">
        <v>14</v>
      </c>
      <c r="P9" s="192"/>
      <c r="Q9" s="201"/>
      <c r="R9" s="187"/>
      <c r="S9" s="187"/>
      <c r="T9" s="168" t="s">
        <v>16</v>
      </c>
      <c r="U9" s="195"/>
      <c r="V9" s="195"/>
      <c r="W9" s="195"/>
      <c r="X9" s="195"/>
      <c r="Y9" s="195"/>
      <c r="Z9" s="195"/>
      <c r="AA9" s="196"/>
      <c r="AB9" s="179" t="s">
        <v>9</v>
      </c>
      <c r="AC9" s="180"/>
      <c r="AD9" s="180"/>
      <c r="AE9" s="180"/>
      <c r="AF9" s="180"/>
      <c r="AG9" s="180"/>
      <c r="AH9" s="211"/>
    </row>
    <row r="10" spans="2:36" ht="9.9499999999999993" customHeight="1" x14ac:dyDescent="0.15">
      <c r="B10" s="201"/>
      <c r="C10" s="201"/>
      <c r="D10" s="201"/>
      <c r="E10" s="201"/>
      <c r="F10" s="201"/>
      <c r="G10" s="208"/>
      <c r="H10" s="215"/>
      <c r="I10" s="216"/>
      <c r="J10" s="219"/>
      <c r="K10" s="219"/>
      <c r="L10" s="222"/>
      <c r="M10" s="224"/>
      <c r="N10" s="189"/>
      <c r="O10" s="193"/>
      <c r="P10" s="194"/>
      <c r="Q10" s="201"/>
      <c r="R10" s="187"/>
      <c r="S10" s="187"/>
      <c r="T10" s="197"/>
      <c r="U10" s="198"/>
      <c r="V10" s="198"/>
      <c r="W10" s="198"/>
      <c r="X10" s="198"/>
      <c r="Y10" s="198"/>
      <c r="Z10" s="198"/>
      <c r="AA10" s="199"/>
      <c r="AB10" s="183"/>
      <c r="AC10" s="184"/>
      <c r="AD10" s="184"/>
      <c r="AE10" s="184"/>
      <c r="AF10" s="184"/>
      <c r="AG10" s="184"/>
      <c r="AH10" s="211"/>
    </row>
    <row r="11" spans="2:36" ht="20.100000000000001" customHeight="1" x14ac:dyDescent="0.15">
      <c r="B11" s="201"/>
      <c r="C11" s="201"/>
      <c r="D11" s="201"/>
      <c r="E11" s="201"/>
      <c r="F11" s="201"/>
      <c r="G11" s="208"/>
      <c r="H11" s="217"/>
      <c r="I11" s="218"/>
      <c r="J11" s="219"/>
      <c r="K11" s="219"/>
      <c r="L11" s="222"/>
      <c r="M11" s="224"/>
      <c r="N11" s="189"/>
      <c r="O11" s="193"/>
      <c r="P11" s="194"/>
      <c r="Q11" s="201"/>
      <c r="R11" s="187"/>
      <c r="S11" s="187"/>
      <c r="T11" s="200" t="s">
        <v>3</v>
      </c>
      <c r="U11" s="200" t="s">
        <v>12</v>
      </c>
      <c r="V11" s="200" t="s">
        <v>13</v>
      </c>
      <c r="W11" s="203" t="s">
        <v>17</v>
      </c>
      <c r="X11" s="204"/>
      <c r="Y11" s="204"/>
      <c r="Z11" s="203" t="s">
        <v>18</v>
      </c>
      <c r="AA11" s="205"/>
      <c r="AB11" s="166" t="s">
        <v>3</v>
      </c>
      <c r="AC11" s="166" t="s">
        <v>4</v>
      </c>
      <c r="AD11" s="166" t="s">
        <v>5</v>
      </c>
      <c r="AE11" s="166" t="s">
        <v>7</v>
      </c>
      <c r="AF11" s="168" t="s">
        <v>81</v>
      </c>
      <c r="AG11" s="169"/>
      <c r="AH11" s="211"/>
    </row>
    <row r="12" spans="2:36" ht="9.9499999999999993" customHeight="1" x14ac:dyDescent="0.15">
      <c r="B12" s="201"/>
      <c r="C12" s="201"/>
      <c r="D12" s="201"/>
      <c r="E12" s="201"/>
      <c r="F12" s="201"/>
      <c r="G12" s="208"/>
      <c r="H12" s="174" t="s">
        <v>91</v>
      </c>
      <c r="I12" s="174" t="s">
        <v>92</v>
      </c>
      <c r="J12" s="219"/>
      <c r="K12" s="219"/>
      <c r="L12" s="222"/>
      <c r="M12" s="224"/>
      <c r="N12" s="189"/>
      <c r="O12" s="193"/>
      <c r="P12" s="194"/>
      <c r="Q12" s="201"/>
      <c r="R12" s="187"/>
      <c r="S12" s="187"/>
      <c r="T12" s="201"/>
      <c r="U12" s="201"/>
      <c r="V12" s="201"/>
      <c r="W12" s="176" t="s">
        <v>19</v>
      </c>
      <c r="X12" s="179" t="s">
        <v>20</v>
      </c>
      <c r="Y12" s="180"/>
      <c r="Z12" s="185" t="s">
        <v>21</v>
      </c>
      <c r="AA12" s="185" t="s">
        <v>22</v>
      </c>
      <c r="AB12" s="166"/>
      <c r="AC12" s="166"/>
      <c r="AD12" s="166"/>
      <c r="AE12" s="166"/>
      <c r="AF12" s="170"/>
      <c r="AG12" s="171"/>
      <c r="AH12" s="211"/>
    </row>
    <row r="13" spans="2:36" ht="9.9499999999999993" customHeight="1" x14ac:dyDescent="0.15">
      <c r="B13" s="201"/>
      <c r="C13" s="201"/>
      <c r="D13" s="201"/>
      <c r="E13" s="201"/>
      <c r="F13" s="201"/>
      <c r="G13" s="208"/>
      <c r="H13" s="175"/>
      <c r="I13" s="175"/>
      <c r="J13" s="219"/>
      <c r="K13" s="219"/>
      <c r="L13" s="222"/>
      <c r="M13" s="224"/>
      <c r="N13" s="189"/>
      <c r="O13" s="193"/>
      <c r="P13" s="194"/>
      <c r="Q13" s="201"/>
      <c r="R13" s="187"/>
      <c r="S13" s="187"/>
      <c r="T13" s="201"/>
      <c r="U13" s="201"/>
      <c r="V13" s="201"/>
      <c r="W13" s="177"/>
      <c r="X13" s="181"/>
      <c r="Y13" s="182"/>
      <c r="Z13" s="166"/>
      <c r="AA13" s="166"/>
      <c r="AB13" s="166"/>
      <c r="AC13" s="166"/>
      <c r="AD13" s="166"/>
      <c r="AE13" s="166"/>
      <c r="AF13" s="170"/>
      <c r="AG13" s="171"/>
      <c r="AH13" s="211"/>
    </row>
    <row r="14" spans="2:36" ht="30" customHeight="1" x14ac:dyDescent="0.15">
      <c r="B14" s="201"/>
      <c r="C14" s="201"/>
      <c r="D14" s="201"/>
      <c r="E14" s="201"/>
      <c r="F14" s="201"/>
      <c r="G14" s="208"/>
      <c r="H14" s="175"/>
      <c r="I14" s="175"/>
      <c r="J14" s="219"/>
      <c r="K14" s="219"/>
      <c r="L14" s="222"/>
      <c r="M14" s="224"/>
      <c r="N14" s="189"/>
      <c r="O14" s="176" t="s">
        <v>52</v>
      </c>
      <c r="P14" s="176" t="s">
        <v>53</v>
      </c>
      <c r="Q14" s="201"/>
      <c r="R14" s="187"/>
      <c r="S14" s="187"/>
      <c r="T14" s="201"/>
      <c r="U14" s="201"/>
      <c r="V14" s="201"/>
      <c r="W14" s="177"/>
      <c r="X14" s="181"/>
      <c r="Y14" s="182"/>
      <c r="Z14" s="166"/>
      <c r="AA14" s="166"/>
      <c r="AB14" s="166"/>
      <c r="AC14" s="166"/>
      <c r="AD14" s="166"/>
      <c r="AE14" s="166"/>
      <c r="AF14" s="170"/>
      <c r="AG14" s="171"/>
      <c r="AH14" s="211"/>
    </row>
    <row r="15" spans="2:36" ht="30" customHeight="1" x14ac:dyDescent="0.15">
      <c r="B15" s="201"/>
      <c r="C15" s="201"/>
      <c r="D15" s="201"/>
      <c r="E15" s="201"/>
      <c r="F15" s="201"/>
      <c r="G15" s="208"/>
      <c r="H15" s="175"/>
      <c r="I15" s="175"/>
      <c r="J15" s="219"/>
      <c r="K15" s="219"/>
      <c r="L15" s="222"/>
      <c r="M15" s="224"/>
      <c r="N15" s="189"/>
      <c r="O15" s="177"/>
      <c r="P15" s="177"/>
      <c r="Q15" s="201"/>
      <c r="R15" s="187"/>
      <c r="S15" s="187"/>
      <c r="T15" s="201"/>
      <c r="U15" s="201"/>
      <c r="V15" s="201"/>
      <c r="W15" s="177"/>
      <c r="X15" s="183"/>
      <c r="Y15" s="184"/>
      <c r="Z15" s="166"/>
      <c r="AA15" s="166"/>
      <c r="AB15" s="166"/>
      <c r="AC15" s="166"/>
      <c r="AD15" s="166"/>
      <c r="AE15" s="166"/>
      <c r="AF15" s="172"/>
      <c r="AG15" s="173"/>
      <c r="AH15" s="211"/>
      <c r="AJ15" s="7"/>
    </row>
    <row r="16" spans="2:36" ht="60" customHeight="1" x14ac:dyDescent="0.15">
      <c r="B16" s="201"/>
      <c r="C16" s="201"/>
      <c r="D16" s="201"/>
      <c r="E16" s="201"/>
      <c r="F16" s="201"/>
      <c r="G16" s="208"/>
      <c r="H16" s="175"/>
      <c r="I16" s="175"/>
      <c r="J16" s="220"/>
      <c r="K16" s="220"/>
      <c r="L16" s="222"/>
      <c r="M16" s="225"/>
      <c r="N16" s="190"/>
      <c r="O16" s="177"/>
      <c r="P16" s="177"/>
      <c r="Q16" s="201"/>
      <c r="R16" s="187"/>
      <c r="S16" s="187"/>
      <c r="T16" s="201"/>
      <c r="U16" s="201"/>
      <c r="V16" s="201"/>
      <c r="W16" s="177"/>
      <c r="X16" s="176" t="s">
        <v>52</v>
      </c>
      <c r="Y16" s="176" t="s">
        <v>53</v>
      </c>
      <c r="Z16" s="166"/>
      <c r="AA16" s="166"/>
      <c r="AB16" s="166"/>
      <c r="AC16" s="166"/>
      <c r="AD16" s="166"/>
      <c r="AE16" s="166"/>
      <c r="AF16" s="176" t="s">
        <v>52</v>
      </c>
      <c r="AG16" s="176" t="s">
        <v>53</v>
      </c>
      <c r="AH16" s="211"/>
    </row>
    <row r="17" spans="2:34" ht="30" customHeight="1" x14ac:dyDescent="0.15">
      <c r="B17" s="202"/>
      <c r="C17" s="202"/>
      <c r="D17" s="202"/>
      <c r="E17" s="202"/>
      <c r="F17" s="202"/>
      <c r="G17" s="209"/>
      <c r="H17" s="10" t="s">
        <v>49</v>
      </c>
      <c r="I17" s="10" t="s">
        <v>49</v>
      </c>
      <c r="J17" s="10" t="s">
        <v>49</v>
      </c>
      <c r="K17" s="10" t="s">
        <v>50</v>
      </c>
      <c r="L17" s="223"/>
      <c r="M17" s="10" t="s">
        <v>49</v>
      </c>
      <c r="N17" s="10" t="s">
        <v>49</v>
      </c>
      <c r="O17" s="178"/>
      <c r="P17" s="178"/>
      <c r="Q17" s="202"/>
      <c r="R17" s="188"/>
      <c r="S17" s="188"/>
      <c r="T17" s="202"/>
      <c r="U17" s="202"/>
      <c r="V17" s="202"/>
      <c r="W17" s="178"/>
      <c r="X17" s="178"/>
      <c r="Y17" s="178"/>
      <c r="Z17" s="167"/>
      <c r="AA17" s="167"/>
      <c r="AB17" s="167"/>
      <c r="AC17" s="167"/>
      <c r="AD17" s="167"/>
      <c r="AE17" s="167"/>
      <c r="AF17" s="178"/>
      <c r="AG17" s="178"/>
      <c r="AH17" s="212"/>
    </row>
    <row r="18" spans="2:34" ht="20.25" customHeight="1" x14ac:dyDescent="0.15">
      <c r="B18" s="159" t="s">
        <v>26</v>
      </c>
      <c r="C18" s="159" t="s">
        <v>27</v>
      </c>
      <c r="D18" s="228" t="s">
        <v>31</v>
      </c>
      <c r="E18" s="228" t="s">
        <v>31</v>
      </c>
      <c r="F18" s="230" t="s">
        <v>104</v>
      </c>
      <c r="G18" s="164" t="s">
        <v>29</v>
      </c>
      <c r="H18" s="157"/>
      <c r="I18" s="153"/>
      <c r="J18" s="153"/>
      <c r="K18" s="153"/>
      <c r="L18" s="153"/>
      <c r="M18" s="153"/>
      <c r="N18" s="153"/>
      <c r="O18" s="147"/>
      <c r="P18" s="147"/>
      <c r="Q18" s="153"/>
      <c r="R18" s="153"/>
      <c r="S18" s="153"/>
      <c r="T18" s="149">
        <f>U18+V18</f>
        <v>160698</v>
      </c>
      <c r="U18" s="149">
        <f>AB18-V18</f>
        <v>110698</v>
      </c>
      <c r="V18" s="155">
        <v>50000</v>
      </c>
      <c r="W18" s="149">
        <f>ROUNDDOWN(V18*3/4,0)</f>
        <v>37500</v>
      </c>
      <c r="X18" s="145"/>
      <c r="Y18" s="145"/>
      <c r="Z18" s="149">
        <f>ROUNDDOWN(W18/6,0)</f>
        <v>6250</v>
      </c>
      <c r="AA18" s="149">
        <f>+Z18</f>
        <v>6250</v>
      </c>
      <c r="AB18" s="149">
        <f>SUM(AC18:AE19)</f>
        <v>160698</v>
      </c>
      <c r="AC18" s="226">
        <v>105000</v>
      </c>
      <c r="AD18" s="145"/>
      <c r="AE18" s="226">
        <v>55698</v>
      </c>
      <c r="AF18" s="145"/>
      <c r="AG18" s="145"/>
      <c r="AH18" s="147"/>
    </row>
    <row r="19" spans="2:34" ht="20.25" customHeight="1" x14ac:dyDescent="0.15">
      <c r="B19" s="160"/>
      <c r="C19" s="160"/>
      <c r="D19" s="229"/>
      <c r="E19" s="229"/>
      <c r="F19" s="231"/>
      <c r="G19" s="165"/>
      <c r="H19" s="158"/>
      <c r="I19" s="154"/>
      <c r="J19" s="154"/>
      <c r="K19" s="154"/>
      <c r="L19" s="154"/>
      <c r="M19" s="154"/>
      <c r="N19" s="154"/>
      <c r="O19" s="148"/>
      <c r="P19" s="148"/>
      <c r="Q19" s="154"/>
      <c r="R19" s="154"/>
      <c r="S19" s="154"/>
      <c r="T19" s="150"/>
      <c r="U19" s="150"/>
      <c r="V19" s="156"/>
      <c r="W19" s="150"/>
      <c r="X19" s="146"/>
      <c r="Y19" s="146"/>
      <c r="Z19" s="150"/>
      <c r="AA19" s="150"/>
      <c r="AB19" s="150"/>
      <c r="AC19" s="227"/>
      <c r="AD19" s="146"/>
      <c r="AE19" s="227"/>
      <c r="AF19" s="146"/>
      <c r="AG19" s="146"/>
      <c r="AH19" s="148"/>
    </row>
    <row r="20" spans="2:34" ht="42" customHeight="1" x14ac:dyDescent="0.15">
      <c r="B20" s="160"/>
      <c r="C20" s="160"/>
      <c r="D20" s="229"/>
      <c r="E20" s="229"/>
      <c r="F20" s="231"/>
      <c r="G20" s="11" t="s">
        <v>87</v>
      </c>
      <c r="H20" s="107">
        <v>15.7</v>
      </c>
      <c r="I20" s="12"/>
      <c r="J20" s="12"/>
      <c r="K20" s="12"/>
      <c r="L20" s="12"/>
      <c r="M20" s="107"/>
      <c r="N20" s="107">
        <v>10</v>
      </c>
      <c r="O20" s="13"/>
      <c r="P20" s="13"/>
      <c r="Q20" s="13"/>
      <c r="R20" s="13"/>
      <c r="S20" s="13"/>
      <c r="T20" s="13">
        <f>U20+V20</f>
        <v>2427600</v>
      </c>
      <c r="U20" s="13">
        <f t="shared" ref="U20:U25" si="0">AB20-V20</f>
        <v>25500</v>
      </c>
      <c r="V20" s="13">
        <f t="shared" ref="V20:V25" si="1">SUM(W20:AA20)</f>
        <v>2402100</v>
      </c>
      <c r="W20" s="13">
        <f>+V47*$H$20</f>
        <v>1805500</v>
      </c>
      <c r="X20" s="13"/>
      <c r="Y20" s="13"/>
      <c r="Z20" s="13">
        <f>+W47*$H$20</f>
        <v>298300</v>
      </c>
      <c r="AA20" s="13">
        <f>+Z20</f>
        <v>298300</v>
      </c>
      <c r="AB20" s="13">
        <f>SUM(AC20:AE20)</f>
        <v>2427600</v>
      </c>
      <c r="AC20" s="113">
        <v>2238500</v>
      </c>
      <c r="AD20" s="113"/>
      <c r="AE20" s="113">
        <v>189100</v>
      </c>
      <c r="AF20" s="13"/>
      <c r="AG20" s="13"/>
      <c r="AH20" s="14"/>
    </row>
    <row r="21" spans="2:34" ht="42" customHeight="1" x14ac:dyDescent="0.15">
      <c r="B21" s="160"/>
      <c r="C21" s="160"/>
      <c r="D21" s="15"/>
      <c r="E21" s="15"/>
      <c r="F21" s="231"/>
      <c r="G21" s="16" t="s">
        <v>88</v>
      </c>
      <c r="H21" s="12"/>
      <c r="I21" s="107">
        <v>3.7</v>
      </c>
      <c r="J21" s="12"/>
      <c r="K21" s="12"/>
      <c r="L21" s="12"/>
      <c r="M21" s="107"/>
      <c r="N21" s="107">
        <v>1.8</v>
      </c>
      <c r="O21" s="13"/>
      <c r="P21" s="13"/>
      <c r="Q21" s="17"/>
      <c r="R21" s="17"/>
      <c r="S21" s="17"/>
      <c r="T21" s="13">
        <f t="shared" ref="T21:T25" si="2">U21+V21</f>
        <v>1310024</v>
      </c>
      <c r="U21" s="13">
        <f t="shared" si="0"/>
        <v>3924</v>
      </c>
      <c r="V21" s="13">
        <f t="shared" si="1"/>
        <v>1306100</v>
      </c>
      <c r="W21" s="13">
        <f>+$I$21*X47</f>
        <v>980500</v>
      </c>
      <c r="X21" s="13"/>
      <c r="Y21" s="13"/>
      <c r="Z21" s="13">
        <f>+$I$21*Y47</f>
        <v>162800</v>
      </c>
      <c r="AA21" s="13">
        <f t="shared" ref="AA21:AA24" si="3">+Z21</f>
        <v>162800</v>
      </c>
      <c r="AB21" s="13">
        <f t="shared" ref="AB21:AB22" si="4">SUM(AC21:AE21)</f>
        <v>1310024</v>
      </c>
      <c r="AC21" s="113">
        <v>897524</v>
      </c>
      <c r="AD21" s="113"/>
      <c r="AE21" s="113">
        <v>412500</v>
      </c>
      <c r="AF21" s="13"/>
      <c r="AG21" s="13"/>
      <c r="AH21" s="14"/>
    </row>
    <row r="22" spans="2:34" ht="42" customHeight="1" x14ac:dyDescent="0.15">
      <c r="B22" s="160"/>
      <c r="C22" s="160"/>
      <c r="D22" s="15"/>
      <c r="E22" s="15"/>
      <c r="F22" s="231"/>
      <c r="G22" s="11" t="s">
        <v>89</v>
      </c>
      <c r="H22" s="18"/>
      <c r="I22" s="18"/>
      <c r="J22" s="108">
        <v>4.3</v>
      </c>
      <c r="K22" s="18"/>
      <c r="L22" s="18"/>
      <c r="M22" s="108">
        <v>2</v>
      </c>
      <c r="N22" s="108"/>
      <c r="O22" s="19"/>
      <c r="P22" s="19"/>
      <c r="Q22" s="20"/>
      <c r="R22" s="20"/>
      <c r="S22" s="20"/>
      <c r="T22" s="13">
        <f t="shared" si="2"/>
        <v>658800</v>
      </c>
      <c r="U22" s="13">
        <f t="shared" si="0"/>
        <v>900</v>
      </c>
      <c r="V22" s="13">
        <f t="shared" si="1"/>
        <v>657900</v>
      </c>
      <c r="W22" s="13">
        <f>+$J$22*V47</f>
        <v>494500</v>
      </c>
      <c r="X22" s="13"/>
      <c r="Y22" s="13"/>
      <c r="Z22" s="13">
        <f>+$J$22*W47</f>
        <v>81700</v>
      </c>
      <c r="AA22" s="13">
        <f t="shared" si="3"/>
        <v>81700</v>
      </c>
      <c r="AB22" s="13">
        <f t="shared" si="4"/>
        <v>658800</v>
      </c>
      <c r="AC22" s="113">
        <v>528500</v>
      </c>
      <c r="AD22" s="113"/>
      <c r="AE22" s="113">
        <v>130300</v>
      </c>
      <c r="AF22" s="14"/>
      <c r="AG22" s="14"/>
      <c r="AH22" s="14"/>
    </row>
    <row r="23" spans="2:34" ht="42" customHeight="1" x14ac:dyDescent="0.15">
      <c r="B23" s="160"/>
      <c r="C23" s="160"/>
      <c r="D23" s="15"/>
      <c r="E23" s="15"/>
      <c r="F23" s="231"/>
      <c r="G23" s="11" t="s">
        <v>90</v>
      </c>
      <c r="H23" s="18"/>
      <c r="I23" s="18"/>
      <c r="J23" s="18"/>
      <c r="K23" s="109">
        <v>235</v>
      </c>
      <c r="L23" s="21"/>
      <c r="M23" s="21"/>
      <c r="N23" s="21"/>
      <c r="O23" s="19"/>
      <c r="P23" s="19"/>
      <c r="Q23" s="20"/>
      <c r="R23" s="20"/>
      <c r="S23" s="20"/>
      <c r="T23" s="13">
        <f t="shared" si="2"/>
        <v>239450</v>
      </c>
      <c r="U23" s="13">
        <f t="shared" si="0"/>
        <v>4450</v>
      </c>
      <c r="V23" s="13">
        <f t="shared" si="1"/>
        <v>235000</v>
      </c>
      <c r="W23" s="13">
        <f>+$K$23*Z47</f>
        <v>188000</v>
      </c>
      <c r="X23" s="13"/>
      <c r="Y23" s="13"/>
      <c r="Z23" s="13">
        <f>+$K$23*AA47</f>
        <v>23500</v>
      </c>
      <c r="AA23" s="13">
        <f t="shared" si="3"/>
        <v>23500</v>
      </c>
      <c r="AB23" s="13">
        <f>SUM(AC23:AE23)</f>
        <v>239450</v>
      </c>
      <c r="AC23" s="113">
        <v>180000</v>
      </c>
      <c r="AD23" s="113"/>
      <c r="AE23" s="113">
        <v>59450</v>
      </c>
      <c r="AF23" s="14"/>
      <c r="AG23" s="14"/>
      <c r="AH23" s="14"/>
    </row>
    <row r="24" spans="2:34" ht="42" customHeight="1" x14ac:dyDescent="0.15">
      <c r="B24" s="160"/>
      <c r="C24" s="160"/>
      <c r="D24" s="15"/>
      <c r="E24" s="15"/>
      <c r="F24" s="231"/>
      <c r="G24" s="16" t="s">
        <v>56</v>
      </c>
      <c r="H24" s="18"/>
      <c r="I24" s="18"/>
      <c r="J24" s="18"/>
      <c r="K24" s="21"/>
      <c r="L24" s="109">
        <v>1</v>
      </c>
      <c r="M24" s="21"/>
      <c r="N24" s="21"/>
      <c r="O24" s="19"/>
      <c r="P24" s="19"/>
      <c r="Q24" s="20"/>
      <c r="R24" s="20"/>
      <c r="S24" s="20"/>
      <c r="T24" s="13">
        <f t="shared" si="2"/>
        <v>66495</v>
      </c>
      <c r="U24" s="13">
        <f t="shared" si="0"/>
        <v>495</v>
      </c>
      <c r="V24" s="13">
        <f t="shared" si="1"/>
        <v>66000</v>
      </c>
      <c r="W24" s="13">
        <f>+$L$24*AB47</f>
        <v>50000</v>
      </c>
      <c r="X24" s="13"/>
      <c r="Y24" s="13"/>
      <c r="Z24" s="13">
        <f>+$L$24*AC47</f>
        <v>8000</v>
      </c>
      <c r="AA24" s="13">
        <f t="shared" si="3"/>
        <v>8000</v>
      </c>
      <c r="AB24" s="13">
        <f>SUM(AC24:AE24)</f>
        <v>66495</v>
      </c>
      <c r="AC24" s="113">
        <v>35245</v>
      </c>
      <c r="AD24" s="113"/>
      <c r="AE24" s="113">
        <v>31250</v>
      </c>
      <c r="AF24" s="14"/>
      <c r="AG24" s="14"/>
      <c r="AH24" s="14"/>
    </row>
    <row r="25" spans="2:34" ht="42" customHeight="1" x14ac:dyDescent="0.15">
      <c r="B25" s="161"/>
      <c r="C25" s="161"/>
      <c r="D25" s="22"/>
      <c r="E25" s="22"/>
      <c r="F25" s="22"/>
      <c r="G25" s="23" t="s">
        <v>28</v>
      </c>
      <c r="H25" s="24"/>
      <c r="I25" s="24"/>
      <c r="J25" s="24"/>
      <c r="K25" s="25"/>
      <c r="L25" s="25"/>
      <c r="M25" s="26"/>
      <c r="N25" s="26"/>
      <c r="O25" s="110">
        <f>+AF25</f>
        <v>120000</v>
      </c>
      <c r="P25" s="110">
        <f>+AG25</f>
        <v>239000</v>
      </c>
      <c r="Q25" s="25"/>
      <c r="R25" s="25"/>
      <c r="S25" s="25"/>
      <c r="T25" s="27">
        <f t="shared" si="2"/>
        <v>359000</v>
      </c>
      <c r="U25" s="27">
        <f t="shared" si="0"/>
        <v>220000</v>
      </c>
      <c r="V25" s="27">
        <f t="shared" si="1"/>
        <v>139000</v>
      </c>
      <c r="W25" s="28"/>
      <c r="X25" s="118">
        <v>60000</v>
      </c>
      <c r="Y25" s="118">
        <v>79000</v>
      </c>
      <c r="Z25" s="28"/>
      <c r="AA25" s="28"/>
      <c r="AB25" s="27">
        <f>SUM(AF25:AG25)</f>
        <v>359000</v>
      </c>
      <c r="AC25" s="78"/>
      <c r="AD25" s="78"/>
      <c r="AE25" s="78"/>
      <c r="AF25" s="112">
        <v>120000</v>
      </c>
      <c r="AG25" s="112">
        <v>239000</v>
      </c>
      <c r="AH25" s="29"/>
    </row>
    <row r="26" spans="2:34" ht="42" customHeight="1" x14ac:dyDescent="0.15">
      <c r="B26" s="30"/>
      <c r="C26" s="30"/>
      <c r="D26" s="31" t="s">
        <v>24</v>
      </c>
      <c r="E26" s="30"/>
      <c r="F26" s="30"/>
      <c r="G26" s="32"/>
      <c r="H26" s="33">
        <f>+H20</f>
        <v>15.7</v>
      </c>
      <c r="I26" s="33">
        <f>+I21</f>
        <v>3.7</v>
      </c>
      <c r="J26" s="33">
        <f>+J22</f>
        <v>4.3</v>
      </c>
      <c r="K26" s="33">
        <f>+K23</f>
        <v>235</v>
      </c>
      <c r="L26" s="33">
        <f>+L24</f>
        <v>1</v>
      </c>
      <c r="M26" s="33">
        <f>SUM(M20:M22)</f>
        <v>2</v>
      </c>
      <c r="N26" s="33">
        <f>SUM(N20:N22)</f>
        <v>11.8</v>
      </c>
      <c r="O26" s="34">
        <f>+O25</f>
        <v>120000</v>
      </c>
      <c r="P26" s="34">
        <f>+P25</f>
        <v>239000</v>
      </c>
      <c r="Q26" s="111">
        <v>15</v>
      </c>
      <c r="R26" s="111">
        <v>12</v>
      </c>
      <c r="S26" s="111" t="s">
        <v>110</v>
      </c>
      <c r="T26" s="34">
        <f>SUM(T18:T25)</f>
        <v>5222067</v>
      </c>
      <c r="U26" s="34">
        <f>SUM(U18:U25)</f>
        <v>365967</v>
      </c>
      <c r="V26" s="34">
        <f>SUM(V18:V25)</f>
        <v>4856100</v>
      </c>
      <c r="W26" s="34">
        <f>SUM(W18:W25)</f>
        <v>3556000</v>
      </c>
      <c r="X26" s="34">
        <f>+X25</f>
        <v>60000</v>
      </c>
      <c r="Y26" s="34">
        <f>+Y25</f>
        <v>79000</v>
      </c>
      <c r="Z26" s="34">
        <f t="shared" ref="Z26:AE26" si="5">SUM(Z18:Z25)</f>
        <v>580550</v>
      </c>
      <c r="AA26" s="34">
        <f t="shared" si="5"/>
        <v>580550</v>
      </c>
      <c r="AB26" s="35">
        <f t="shared" si="5"/>
        <v>5222067</v>
      </c>
      <c r="AC26" s="34">
        <f t="shared" si="5"/>
        <v>3984769</v>
      </c>
      <c r="AD26" s="34">
        <f t="shared" si="5"/>
        <v>0</v>
      </c>
      <c r="AE26" s="34">
        <f t="shared" si="5"/>
        <v>878298</v>
      </c>
      <c r="AF26" s="34">
        <f>+AF25</f>
        <v>120000</v>
      </c>
      <c r="AG26" s="34">
        <f>+AG25</f>
        <v>239000</v>
      </c>
      <c r="AH26" s="36"/>
    </row>
    <row r="27" spans="2:34" ht="14.25" x14ac:dyDescent="0.15">
      <c r="H27" s="1"/>
      <c r="I27" s="1"/>
      <c r="J27" s="1"/>
      <c r="K27" s="1"/>
      <c r="L27" s="1"/>
      <c r="M27" s="1"/>
      <c r="N27" s="1"/>
      <c r="Q27" s="1"/>
      <c r="R27" s="1"/>
      <c r="S27" s="1"/>
      <c r="T27" s="37"/>
      <c r="U27" s="2"/>
      <c r="V27" s="38"/>
      <c r="AB27" s="38"/>
      <c r="AC27" s="39"/>
      <c r="AG27" s="40"/>
    </row>
    <row r="28" spans="2:34" s="6" customFormat="1" ht="21" customHeight="1" x14ac:dyDescent="0.15">
      <c r="B28" s="60" t="s">
        <v>48</v>
      </c>
      <c r="C28" s="61" t="s">
        <v>55</v>
      </c>
      <c r="D28" s="62"/>
      <c r="E28" s="62"/>
      <c r="F28" s="62"/>
      <c r="G28" s="62"/>
      <c r="H28" s="62"/>
      <c r="I28" s="62"/>
      <c r="J28" s="62"/>
      <c r="K28" s="62"/>
      <c r="L28" s="62"/>
      <c r="M28" s="62"/>
      <c r="N28" s="62"/>
      <c r="O28" s="40"/>
      <c r="P28" s="40"/>
      <c r="AD28" s="40"/>
      <c r="AF28" s="40"/>
      <c r="AH28" s="42"/>
    </row>
    <row r="29" spans="2:34" s="6" customFormat="1" ht="21" customHeight="1" x14ac:dyDescent="0.15">
      <c r="B29" s="60" t="s">
        <v>95</v>
      </c>
      <c r="C29" s="61" t="s">
        <v>96</v>
      </c>
      <c r="D29" s="74"/>
      <c r="E29" s="74"/>
      <c r="F29" s="74"/>
      <c r="G29" s="74"/>
      <c r="H29" s="74"/>
      <c r="I29" s="74"/>
      <c r="J29" s="74"/>
      <c r="K29" s="74"/>
      <c r="L29" s="74"/>
      <c r="M29" s="74"/>
      <c r="N29" s="62"/>
      <c r="O29" s="40"/>
      <c r="P29" s="40"/>
      <c r="AD29" s="40"/>
      <c r="AF29" s="40"/>
      <c r="AH29" s="42"/>
    </row>
    <row r="30" spans="2:34" s="6" customFormat="1" ht="19.5" customHeight="1" x14ac:dyDescent="0.15">
      <c r="B30" s="60" t="s">
        <v>48</v>
      </c>
      <c r="C30" s="61" t="s">
        <v>25</v>
      </c>
      <c r="D30" s="62"/>
      <c r="E30" s="62"/>
      <c r="F30" s="62"/>
      <c r="G30" s="62"/>
      <c r="H30" s="62"/>
      <c r="I30" s="62"/>
      <c r="J30" s="62"/>
      <c r="K30" s="62"/>
      <c r="L30" s="62"/>
      <c r="M30" s="62"/>
      <c r="N30" s="62"/>
      <c r="O30" s="40"/>
      <c r="P30" s="40"/>
      <c r="AD30" s="40"/>
      <c r="AH30" s="42"/>
    </row>
    <row r="31" spans="2:34" s="6" customFormat="1" ht="14.1" customHeight="1" x14ac:dyDescent="0.2">
      <c r="B31" s="60"/>
      <c r="C31" s="61"/>
      <c r="D31" s="62"/>
      <c r="E31" s="62"/>
      <c r="F31" s="62"/>
      <c r="H31" s="62"/>
      <c r="I31" s="62"/>
      <c r="J31" s="62"/>
      <c r="K31" s="62"/>
      <c r="L31" s="62"/>
      <c r="M31" s="62"/>
      <c r="N31" s="62"/>
      <c r="O31" s="40"/>
      <c r="P31" s="40"/>
      <c r="T31" s="41"/>
      <c r="V31" s="87" t="s">
        <v>72</v>
      </c>
      <c r="W31" s="40"/>
      <c r="X31" s="40"/>
      <c r="Y31" s="40"/>
      <c r="Z31" s="40"/>
      <c r="AA31" s="40"/>
      <c r="AB31" s="40"/>
      <c r="AC31" s="40"/>
      <c r="AD31" s="40"/>
      <c r="AE31" s="72" t="s">
        <v>67</v>
      </c>
      <c r="AG31" s="43" t="s">
        <v>66</v>
      </c>
      <c r="AH31" s="42"/>
    </row>
    <row r="32" spans="2:34" s="6" customFormat="1" ht="14.1" customHeight="1" x14ac:dyDescent="0.15">
      <c r="J32"/>
      <c r="K32" s="62"/>
      <c r="L32" s="62"/>
      <c r="M32" s="62"/>
      <c r="N32" s="62"/>
      <c r="O32" s="40"/>
      <c r="P32" s="40"/>
      <c r="T32" s="88"/>
      <c r="U32" s="72"/>
      <c r="V32" s="89" t="s">
        <v>78</v>
      </c>
      <c r="W32" s="89"/>
      <c r="X32" s="89" t="s">
        <v>75</v>
      </c>
      <c r="Y32" s="89"/>
      <c r="Z32" s="90" t="s">
        <v>76</v>
      </c>
      <c r="AA32" s="90"/>
      <c r="AB32" s="90" t="s">
        <v>77</v>
      </c>
      <c r="AC32" s="90"/>
      <c r="AD32" s="40"/>
      <c r="AE32" s="69" t="s">
        <v>30</v>
      </c>
      <c r="AG32" s="67">
        <v>150000</v>
      </c>
      <c r="AH32" s="42"/>
    </row>
    <row r="33" spans="7:38" s="6" customFormat="1" ht="14.1" customHeight="1" x14ac:dyDescent="0.15">
      <c r="J33"/>
      <c r="K33" s="62"/>
      <c r="L33" s="62"/>
      <c r="M33" s="62"/>
      <c r="N33" s="62"/>
      <c r="O33" s="40"/>
      <c r="P33" s="40"/>
      <c r="T33" s="81" t="s">
        <v>73</v>
      </c>
      <c r="U33" s="82" t="s">
        <v>74</v>
      </c>
      <c r="V33" s="83" t="s">
        <v>68</v>
      </c>
      <c r="W33" s="84" t="s">
        <v>69</v>
      </c>
      <c r="X33" s="83" t="s">
        <v>68</v>
      </c>
      <c r="Y33" s="85" t="s">
        <v>70</v>
      </c>
      <c r="Z33" s="86" t="s">
        <v>68</v>
      </c>
      <c r="AA33" s="84" t="s">
        <v>70</v>
      </c>
      <c r="AB33" s="83" t="s">
        <v>68</v>
      </c>
      <c r="AC33" s="85" t="s">
        <v>71</v>
      </c>
      <c r="AD33" s="40"/>
      <c r="AE33" s="70" t="s">
        <v>31</v>
      </c>
      <c r="AG33" s="68">
        <v>100000</v>
      </c>
      <c r="AH33" s="42"/>
    </row>
    <row r="34" spans="7:38" s="6" customFormat="1" ht="14.1" customHeight="1" x14ac:dyDescent="0.15">
      <c r="J34"/>
      <c r="K34" s="62"/>
      <c r="L34" s="62"/>
      <c r="M34" s="62"/>
      <c r="N34" s="62"/>
      <c r="O34" s="40"/>
      <c r="P34" s="40"/>
      <c r="T34" s="45" t="s">
        <v>58</v>
      </c>
      <c r="U34" s="46">
        <f t="shared" ref="U34:U42" si="6">1+U35</f>
        <v>12</v>
      </c>
      <c r="V34" s="47">
        <v>110000</v>
      </c>
      <c r="W34" s="48">
        <v>18000</v>
      </c>
      <c r="X34" s="47">
        <v>245000</v>
      </c>
      <c r="Y34" s="49">
        <v>40000</v>
      </c>
      <c r="Z34" s="50">
        <v>800</v>
      </c>
      <c r="AA34" s="51">
        <v>100</v>
      </c>
      <c r="AB34" s="52">
        <v>50000</v>
      </c>
      <c r="AC34" s="53">
        <v>8000</v>
      </c>
      <c r="AD34" s="40"/>
      <c r="AE34" s="70" t="s">
        <v>32</v>
      </c>
      <c r="AG34" s="68">
        <v>50000</v>
      </c>
    </row>
    <row r="35" spans="7:38" s="6" customFormat="1" ht="14.1" customHeight="1" x14ac:dyDescent="0.15">
      <c r="G35" s="44"/>
      <c r="H35" s="44"/>
      <c r="I35" s="80"/>
      <c r="J35"/>
      <c r="K35" s="62"/>
      <c r="L35" s="62"/>
      <c r="M35" s="62"/>
      <c r="N35" s="62"/>
      <c r="O35" s="40"/>
      <c r="P35" s="40"/>
      <c r="T35" s="45" t="s">
        <v>59</v>
      </c>
      <c r="U35" s="46">
        <f t="shared" si="6"/>
        <v>11</v>
      </c>
      <c r="V35" s="47">
        <v>110000</v>
      </c>
      <c r="W35" s="48">
        <v>18000</v>
      </c>
      <c r="X35" s="47">
        <v>245000</v>
      </c>
      <c r="Y35" s="49">
        <v>40000</v>
      </c>
      <c r="Z35" s="50">
        <v>800</v>
      </c>
      <c r="AA35" s="51">
        <v>100</v>
      </c>
      <c r="AB35" s="52">
        <v>50000</v>
      </c>
      <c r="AC35" s="53">
        <v>8000</v>
      </c>
      <c r="AD35" s="40"/>
      <c r="AE35" s="70" t="s">
        <v>33</v>
      </c>
      <c r="AG35" s="102"/>
    </row>
    <row r="36" spans="7:38" s="6" customFormat="1" ht="14.1" customHeight="1" x14ac:dyDescent="0.15">
      <c r="H36" s="62"/>
      <c r="I36" s="62"/>
      <c r="J36" s="62"/>
      <c r="K36" s="62"/>
      <c r="L36" s="62"/>
      <c r="M36" s="62"/>
      <c r="N36" s="62"/>
      <c r="O36" s="40"/>
      <c r="P36" s="40"/>
      <c r="T36" s="45" t="s">
        <v>60</v>
      </c>
      <c r="U36" s="46">
        <f t="shared" si="6"/>
        <v>10</v>
      </c>
      <c r="V36" s="47">
        <v>110000</v>
      </c>
      <c r="W36" s="48">
        <v>18000</v>
      </c>
      <c r="X36" s="47">
        <v>245000</v>
      </c>
      <c r="Y36" s="49">
        <v>40000</v>
      </c>
      <c r="Z36" s="50">
        <v>800</v>
      </c>
      <c r="AA36" s="51">
        <v>100</v>
      </c>
      <c r="AB36" s="52">
        <v>50000</v>
      </c>
      <c r="AC36" s="53">
        <v>8000</v>
      </c>
      <c r="AD36" s="40"/>
      <c r="AE36" s="70" t="s">
        <v>34</v>
      </c>
      <c r="AG36" s="103"/>
    </row>
    <row r="37" spans="7:38" s="6" customFormat="1" ht="14.1" customHeight="1" x14ac:dyDescent="0.15">
      <c r="H37" s="62"/>
      <c r="I37" s="62"/>
      <c r="J37" s="62"/>
      <c r="K37" s="62"/>
      <c r="L37" s="62"/>
      <c r="M37" s="62"/>
      <c r="N37" s="62"/>
      <c r="O37" s="40"/>
      <c r="P37" s="40"/>
      <c r="T37" s="45" t="s">
        <v>61</v>
      </c>
      <c r="U37" s="46">
        <f t="shared" si="6"/>
        <v>9</v>
      </c>
      <c r="V37" s="47">
        <v>110000</v>
      </c>
      <c r="W37" s="48">
        <v>18000</v>
      </c>
      <c r="X37" s="47">
        <v>245000</v>
      </c>
      <c r="Y37" s="49">
        <v>40000</v>
      </c>
      <c r="Z37" s="50">
        <v>800</v>
      </c>
      <c r="AA37" s="51">
        <v>100</v>
      </c>
      <c r="AB37" s="52">
        <v>50000</v>
      </c>
      <c r="AC37" s="53">
        <v>8000</v>
      </c>
      <c r="AD37" s="40"/>
      <c r="AE37" s="70" t="s">
        <v>35</v>
      </c>
    </row>
    <row r="38" spans="7:38" s="6" customFormat="1" ht="14.1" customHeight="1" x14ac:dyDescent="0.15">
      <c r="H38" s="62"/>
      <c r="I38" s="62"/>
      <c r="J38" s="62"/>
      <c r="K38" s="62"/>
      <c r="L38" s="62"/>
      <c r="M38" s="62"/>
      <c r="N38" s="62"/>
      <c r="O38" s="40"/>
      <c r="P38" s="40"/>
      <c r="T38" s="45" t="s">
        <v>62</v>
      </c>
      <c r="U38" s="46">
        <f t="shared" si="6"/>
        <v>8</v>
      </c>
      <c r="V38" s="47">
        <v>110000</v>
      </c>
      <c r="W38" s="48">
        <v>18000</v>
      </c>
      <c r="X38" s="47">
        <v>245000</v>
      </c>
      <c r="Y38" s="49">
        <v>40000</v>
      </c>
      <c r="Z38" s="50">
        <v>800</v>
      </c>
      <c r="AA38" s="51">
        <v>100</v>
      </c>
      <c r="AB38" s="52">
        <v>50000</v>
      </c>
      <c r="AC38" s="53">
        <v>8000</v>
      </c>
      <c r="AD38" s="40"/>
      <c r="AE38" s="70" t="s">
        <v>36</v>
      </c>
      <c r="AH38" s="2"/>
    </row>
    <row r="39" spans="7:38" s="6" customFormat="1" ht="14.1" customHeight="1" x14ac:dyDescent="0.15">
      <c r="H39" s="62"/>
      <c r="I39" s="62"/>
      <c r="J39" s="62"/>
      <c r="K39" s="62"/>
      <c r="L39" s="62"/>
      <c r="M39" s="62"/>
      <c r="N39" s="62"/>
      <c r="O39" s="40"/>
      <c r="P39" s="40"/>
      <c r="T39" s="45" t="s">
        <v>63</v>
      </c>
      <c r="U39" s="46">
        <f t="shared" si="6"/>
        <v>7</v>
      </c>
      <c r="V39" s="47">
        <v>110000</v>
      </c>
      <c r="W39" s="48">
        <v>18000</v>
      </c>
      <c r="X39" s="47">
        <v>245000</v>
      </c>
      <c r="Y39" s="49">
        <v>40000</v>
      </c>
      <c r="Z39" s="50">
        <v>800</v>
      </c>
      <c r="AA39" s="51">
        <v>100</v>
      </c>
      <c r="AB39" s="52">
        <v>50000</v>
      </c>
      <c r="AC39" s="53">
        <v>8000</v>
      </c>
      <c r="AD39" s="40"/>
      <c r="AE39" s="70" t="s">
        <v>37</v>
      </c>
      <c r="AH39" s="54"/>
    </row>
    <row r="40" spans="7:38" ht="14.1" customHeight="1" x14ac:dyDescent="0.15">
      <c r="T40" s="56" t="s">
        <v>64</v>
      </c>
      <c r="U40" s="46">
        <f t="shared" si="6"/>
        <v>6</v>
      </c>
      <c r="V40" s="47">
        <v>110000</v>
      </c>
      <c r="W40" s="48">
        <v>18000</v>
      </c>
      <c r="X40" s="47">
        <v>245000</v>
      </c>
      <c r="Y40" s="49">
        <v>40000</v>
      </c>
      <c r="Z40" s="50">
        <v>800</v>
      </c>
      <c r="AA40" s="51">
        <v>100</v>
      </c>
      <c r="AB40" s="52">
        <v>50000</v>
      </c>
      <c r="AC40" s="53">
        <v>8000</v>
      </c>
      <c r="AE40" s="70" t="s">
        <v>38</v>
      </c>
      <c r="AH40" s="55"/>
    </row>
    <row r="41" spans="7:38" ht="14.1" customHeight="1" x14ac:dyDescent="0.15">
      <c r="T41" s="56" t="s">
        <v>65</v>
      </c>
      <c r="U41" s="46">
        <f t="shared" si="6"/>
        <v>5</v>
      </c>
      <c r="V41" s="47">
        <v>110000</v>
      </c>
      <c r="W41" s="48">
        <v>18000</v>
      </c>
      <c r="X41" s="47">
        <v>245000</v>
      </c>
      <c r="Y41" s="49">
        <v>40000</v>
      </c>
      <c r="Z41" s="50">
        <v>800</v>
      </c>
      <c r="AA41" s="51">
        <v>100</v>
      </c>
      <c r="AB41" s="52">
        <v>50000</v>
      </c>
      <c r="AC41" s="53">
        <v>8000</v>
      </c>
      <c r="AE41" s="70" t="s">
        <v>39</v>
      </c>
      <c r="AH41"/>
    </row>
    <row r="42" spans="7:38" ht="14.1" customHeight="1" x14ac:dyDescent="0.15">
      <c r="T42" s="56" t="s">
        <v>57</v>
      </c>
      <c r="U42" s="46">
        <f t="shared" si="6"/>
        <v>4</v>
      </c>
      <c r="V42" s="47">
        <v>110000</v>
      </c>
      <c r="W42" s="48">
        <v>18000</v>
      </c>
      <c r="X42" s="47">
        <v>245000</v>
      </c>
      <c r="Y42" s="49">
        <v>40000</v>
      </c>
      <c r="Z42" s="50">
        <v>800</v>
      </c>
      <c r="AA42" s="51">
        <v>100</v>
      </c>
      <c r="AB42" s="52">
        <v>50000</v>
      </c>
      <c r="AC42" s="53">
        <v>8000</v>
      </c>
      <c r="AE42" s="70" t="s">
        <v>40</v>
      </c>
      <c r="AH42"/>
    </row>
    <row r="43" spans="7:38" s="2" customFormat="1" ht="14.1" customHeight="1" x14ac:dyDescent="0.15">
      <c r="H43"/>
      <c r="I43"/>
      <c r="J43"/>
      <c r="K43"/>
      <c r="L43"/>
      <c r="M43"/>
      <c r="N43"/>
      <c r="T43" s="128" t="s">
        <v>85</v>
      </c>
      <c r="U43" s="46">
        <f>1+U44</f>
        <v>3</v>
      </c>
      <c r="V43" s="47">
        <v>110000</v>
      </c>
      <c r="W43" s="48">
        <v>18000</v>
      </c>
      <c r="X43" s="47">
        <v>245000</v>
      </c>
      <c r="Y43" s="49">
        <v>40000</v>
      </c>
      <c r="Z43" s="50">
        <v>800</v>
      </c>
      <c r="AA43" s="51">
        <v>100</v>
      </c>
      <c r="AB43" s="52">
        <v>50000</v>
      </c>
      <c r="AC43" s="53">
        <v>8000</v>
      </c>
      <c r="AE43" s="70" t="s">
        <v>41</v>
      </c>
      <c r="AH43"/>
      <c r="AI43"/>
      <c r="AJ43"/>
      <c r="AL43"/>
    </row>
    <row r="44" spans="7:38" s="2" customFormat="1" ht="14.1" customHeight="1" x14ac:dyDescent="0.15">
      <c r="H44"/>
      <c r="I44"/>
      <c r="J44"/>
      <c r="K44"/>
      <c r="L44"/>
      <c r="M44"/>
      <c r="N44"/>
      <c r="T44" s="73" t="s">
        <v>86</v>
      </c>
      <c r="U44" s="92">
        <f>1+U45</f>
        <v>2</v>
      </c>
      <c r="V44" s="93">
        <v>115000</v>
      </c>
      <c r="W44" s="94">
        <v>19000</v>
      </c>
      <c r="X44" s="93">
        <v>265000</v>
      </c>
      <c r="Y44" s="95">
        <v>44000</v>
      </c>
      <c r="Z44" s="96">
        <v>800</v>
      </c>
      <c r="AA44" s="97">
        <v>100</v>
      </c>
      <c r="AB44" s="98">
        <v>50000</v>
      </c>
      <c r="AC44" s="99">
        <v>8000</v>
      </c>
      <c r="AE44" s="70" t="s">
        <v>42</v>
      </c>
      <c r="AH44"/>
      <c r="AI44"/>
      <c r="AJ44"/>
      <c r="AL44"/>
    </row>
    <row r="45" spans="7:38" s="2" customFormat="1" ht="14.1" customHeight="1" x14ac:dyDescent="0.15">
      <c r="H45"/>
      <c r="I45"/>
      <c r="J45"/>
      <c r="K45"/>
      <c r="L45"/>
      <c r="M45"/>
      <c r="N45"/>
      <c r="T45" s="119" t="s">
        <v>107</v>
      </c>
      <c r="U45" s="120">
        <v>1</v>
      </c>
      <c r="V45" s="121">
        <v>120000</v>
      </c>
      <c r="W45" s="122">
        <v>20000</v>
      </c>
      <c r="X45" s="121">
        <v>285000</v>
      </c>
      <c r="Y45" s="123">
        <v>47500</v>
      </c>
      <c r="Z45" s="124">
        <v>800</v>
      </c>
      <c r="AA45" s="125">
        <v>100</v>
      </c>
      <c r="AB45" s="126">
        <v>50000</v>
      </c>
      <c r="AC45" s="127">
        <v>8000</v>
      </c>
      <c r="AE45" s="71" t="s">
        <v>43</v>
      </c>
      <c r="AH45"/>
      <c r="AI45"/>
      <c r="AJ45"/>
      <c r="AL45"/>
    </row>
    <row r="46" spans="7:38" s="2" customFormat="1" ht="14.1" customHeight="1" x14ac:dyDescent="0.15">
      <c r="H46"/>
      <c r="I46"/>
      <c r="J46"/>
      <c r="K46"/>
      <c r="L46"/>
      <c r="M46"/>
      <c r="N46"/>
      <c r="U46"/>
      <c r="V46" s="3"/>
      <c r="W46" s="4"/>
      <c r="X46" s="4"/>
      <c r="AE46" s="70" t="s">
        <v>44</v>
      </c>
      <c r="AH46"/>
      <c r="AI46"/>
      <c r="AJ46"/>
      <c r="AL46"/>
    </row>
    <row r="47" spans="7:38" s="2" customFormat="1" ht="14.1" customHeight="1" x14ac:dyDescent="0.15">
      <c r="H47"/>
      <c r="I47"/>
      <c r="J47"/>
      <c r="K47"/>
      <c r="L47"/>
      <c r="M47"/>
      <c r="N47"/>
      <c r="T47" s="8"/>
      <c r="U47" s="9"/>
      <c r="V47" s="57">
        <f>VLOOKUP(AG7,T33:AC45,3,FALSE)</f>
        <v>115000</v>
      </c>
      <c r="W47" s="57">
        <f>VLOOKUP(AG7,T33:AC45,4,FALSE)</f>
        <v>19000</v>
      </c>
      <c r="X47" s="57">
        <f>VLOOKUP($AG$7,$T$33:$AC$45,5,FALSE)</f>
        <v>265000</v>
      </c>
      <c r="Y47" s="57">
        <f>VLOOKUP($AG$7,$T$33:$AC$45,6,FALSE)</f>
        <v>44000</v>
      </c>
      <c r="Z47" s="57">
        <f>VLOOKUP($AG$7,$T$33:$AC$45,7,FALSE)</f>
        <v>800</v>
      </c>
      <c r="AA47" s="57">
        <f>VLOOKUP($AG$7,$T$33:$AC$45,8,FALSE)</f>
        <v>100</v>
      </c>
      <c r="AB47" s="57">
        <f>VLOOKUP($AG$7,$T$33:$AC$45,9,FALSE)</f>
        <v>50000</v>
      </c>
      <c r="AC47" s="57">
        <f>VLOOKUP($AG$7,$T$33:$AC$45,10,FALSE)</f>
        <v>8000</v>
      </c>
      <c r="AE47" s="70" t="s">
        <v>45</v>
      </c>
      <c r="AH47"/>
      <c r="AI47"/>
      <c r="AJ47"/>
      <c r="AL47"/>
    </row>
    <row r="48" spans="7:38" s="2" customFormat="1" ht="14.1" customHeight="1" x14ac:dyDescent="0.15">
      <c r="H48"/>
      <c r="I48"/>
      <c r="J48"/>
      <c r="K48"/>
      <c r="L48"/>
      <c r="M48"/>
      <c r="N48"/>
      <c r="AE48" s="70" t="s">
        <v>46</v>
      </c>
      <c r="AH48" s="9"/>
      <c r="AI48"/>
      <c r="AJ48"/>
      <c r="AL48"/>
    </row>
    <row r="49" spans="8:38" s="2" customFormat="1" ht="14.1" customHeight="1" x14ac:dyDescent="0.15">
      <c r="H49"/>
      <c r="I49"/>
      <c r="J49"/>
      <c r="K49"/>
      <c r="L49"/>
      <c r="M49"/>
      <c r="N49"/>
      <c r="AE49" s="70" t="s">
        <v>47</v>
      </c>
      <c r="AH49"/>
      <c r="AI49"/>
      <c r="AJ49"/>
      <c r="AL49"/>
    </row>
    <row r="50" spans="8:38" s="2" customFormat="1" ht="14.1" customHeight="1" x14ac:dyDescent="0.15">
      <c r="H50"/>
      <c r="I50"/>
      <c r="J50"/>
      <c r="K50"/>
      <c r="L50"/>
      <c r="M50"/>
      <c r="N50"/>
      <c r="AE50" s="100"/>
      <c r="AH50"/>
      <c r="AI50"/>
      <c r="AJ50"/>
      <c r="AL50"/>
    </row>
    <row r="51" spans="8:38" s="2" customFormat="1" ht="14.1" customHeight="1" x14ac:dyDescent="0.15">
      <c r="H51"/>
      <c r="I51"/>
      <c r="J51"/>
      <c r="K51"/>
      <c r="L51"/>
      <c r="M51"/>
      <c r="N51"/>
      <c r="AE51" s="101"/>
      <c r="AH51"/>
      <c r="AI51"/>
      <c r="AJ51"/>
      <c r="AL51"/>
    </row>
    <row r="52" spans="8:38" s="2" customFormat="1" ht="14.1" customHeight="1" x14ac:dyDescent="0.15">
      <c r="H52"/>
      <c r="I52"/>
      <c r="J52"/>
      <c r="K52"/>
      <c r="L52"/>
      <c r="M52"/>
      <c r="N52"/>
      <c r="AH52"/>
      <c r="AI52"/>
      <c r="AJ52"/>
      <c r="AL52"/>
    </row>
    <row r="53" spans="8:38" s="2" customFormat="1" ht="14.1" customHeight="1" x14ac:dyDescent="0.15">
      <c r="H53"/>
      <c r="I53"/>
      <c r="J53"/>
      <c r="K53"/>
      <c r="L53"/>
      <c r="M53"/>
      <c r="N53"/>
      <c r="AG53" s="1"/>
      <c r="AH53" s="5"/>
      <c r="AI53"/>
      <c r="AJ53"/>
      <c r="AK53"/>
      <c r="AL53"/>
    </row>
    <row r="54" spans="8:38" s="2" customFormat="1" ht="14.1" customHeight="1" x14ac:dyDescent="0.15">
      <c r="H54"/>
      <c r="I54"/>
      <c r="J54"/>
      <c r="K54"/>
      <c r="L54"/>
      <c r="M54"/>
      <c r="N54"/>
      <c r="AG54" s="1"/>
      <c r="AH54" s="5"/>
      <c r="AI54"/>
      <c r="AJ54"/>
      <c r="AK54"/>
      <c r="AL54"/>
    </row>
    <row r="55" spans="8:38" s="8" customFormat="1" ht="14.1" customHeight="1" x14ac:dyDescent="0.15">
      <c r="H55" s="9"/>
      <c r="I55" s="9"/>
      <c r="J55" s="9"/>
      <c r="K55" s="9"/>
      <c r="L55" s="9"/>
      <c r="M55" s="9"/>
      <c r="N55" s="9"/>
      <c r="AG55" s="58"/>
      <c r="AH55" s="59"/>
      <c r="AI55" s="9"/>
      <c r="AJ55" s="9"/>
      <c r="AK55" s="9"/>
      <c r="AL55" s="9"/>
    </row>
    <row r="56" spans="8:38" s="2" customFormat="1" ht="14.1" customHeight="1" x14ac:dyDescent="0.15">
      <c r="H56"/>
      <c r="I56"/>
      <c r="J56"/>
      <c r="K56"/>
      <c r="L56"/>
      <c r="M56"/>
      <c r="N56"/>
      <c r="Q56"/>
      <c r="R56"/>
      <c r="S56"/>
      <c r="AG56" s="1"/>
      <c r="AH56" s="5"/>
      <c r="AI56"/>
      <c r="AJ56"/>
      <c r="AK56"/>
      <c r="AL56"/>
    </row>
    <row r="57" spans="8:38" s="2" customFormat="1" ht="14.1" customHeight="1" x14ac:dyDescent="0.15">
      <c r="H57"/>
      <c r="I57"/>
      <c r="J57"/>
      <c r="K57"/>
      <c r="L57"/>
      <c r="M57"/>
      <c r="N57"/>
      <c r="Q57"/>
      <c r="R57"/>
      <c r="S57"/>
      <c r="AG57" s="1"/>
      <c r="AH57" s="5"/>
      <c r="AI57"/>
      <c r="AJ57"/>
      <c r="AK57"/>
      <c r="AL57"/>
    </row>
    <row r="58" spans="8:38" ht="14.1" customHeight="1" x14ac:dyDescent="0.15"/>
    <row r="59" spans="8:38" ht="14.1" customHeight="1" x14ac:dyDescent="0.15"/>
    <row r="60" spans="8:38" ht="14.1" customHeight="1" x14ac:dyDescent="0.15"/>
  </sheetData>
  <sheetProtection formatCells="0" formatColumns="0" formatRows="0"/>
  <mergeCells count="78">
    <mergeCell ref="R18:R19"/>
    <mergeCell ref="B8:B17"/>
    <mergeCell ref="C8:C17"/>
    <mergeCell ref="D8:D17"/>
    <mergeCell ref="E8:E17"/>
    <mergeCell ref="G8:G17"/>
    <mergeCell ref="F8:F17"/>
    <mergeCell ref="AE7:AF7"/>
    <mergeCell ref="AG7:AH7"/>
    <mergeCell ref="AH8:AH17"/>
    <mergeCell ref="AG16:AG17"/>
    <mergeCell ref="AF16:AF17"/>
    <mergeCell ref="T8:AG8"/>
    <mergeCell ref="AD11:AD17"/>
    <mergeCell ref="AE11:AE17"/>
    <mergeCell ref="AF11:AG15"/>
    <mergeCell ref="Z12:Z17"/>
    <mergeCell ref="AB9:AG10"/>
    <mergeCell ref="T11:T17"/>
    <mergeCell ref="U11:U17"/>
    <mergeCell ref="V11:V17"/>
    <mergeCell ref="X16:X17"/>
    <mergeCell ref="Y16:Y17"/>
    <mergeCell ref="W11:Y11"/>
    <mergeCell ref="Z11:AA11"/>
    <mergeCell ref="AB11:AB17"/>
    <mergeCell ref="S8:S17"/>
    <mergeCell ref="H8:P8"/>
    <mergeCell ref="Q8:Q17"/>
    <mergeCell ref="P14:P17"/>
    <mergeCell ref="H9:I11"/>
    <mergeCell ref="J9:J16"/>
    <mergeCell ref="K9:K16"/>
    <mergeCell ref="M9:M16"/>
    <mergeCell ref="L9:L17"/>
    <mergeCell ref="H12:H16"/>
    <mergeCell ref="I12:I16"/>
    <mergeCell ref="R8:R17"/>
    <mergeCell ref="AC11:AC17"/>
    <mergeCell ref="B18:B25"/>
    <mergeCell ref="C18:C25"/>
    <mergeCell ref="D18:D20"/>
    <mergeCell ref="E18:E20"/>
    <mergeCell ref="G18:G19"/>
    <mergeCell ref="F18:F24"/>
    <mergeCell ref="P18:P19"/>
    <mergeCell ref="N9:N16"/>
    <mergeCell ref="AA12:AA17"/>
    <mergeCell ref="O14:O17"/>
    <mergeCell ref="O9:P13"/>
    <mergeCell ref="T9:AA10"/>
    <mergeCell ref="AC18:AC19"/>
    <mergeCell ref="W12:W17"/>
    <mergeCell ref="X12:Y15"/>
    <mergeCell ref="AH18:AH19"/>
    <mergeCell ref="AG18:AG19"/>
    <mergeCell ref="H18:H19"/>
    <mergeCell ref="I18:I19"/>
    <mergeCell ref="J18:J19"/>
    <mergeCell ref="K18:K19"/>
    <mergeCell ref="L18:L19"/>
    <mergeCell ref="M18:M19"/>
    <mergeCell ref="N18:N19"/>
    <mergeCell ref="O18:O19"/>
    <mergeCell ref="T18:T19"/>
    <mergeCell ref="U18:U19"/>
    <mergeCell ref="V18:V19"/>
    <mergeCell ref="W18:W19"/>
    <mergeCell ref="Q18:Q19"/>
    <mergeCell ref="S18:S19"/>
    <mergeCell ref="AD18:AD19"/>
    <mergeCell ref="AE18:AE19"/>
    <mergeCell ref="AF18:AF19"/>
    <mergeCell ref="X18:X19"/>
    <mergeCell ref="Y18:Y19"/>
    <mergeCell ref="Z18:Z19"/>
    <mergeCell ref="AA18:AA19"/>
    <mergeCell ref="AB18:AB19"/>
  </mergeCells>
  <phoneticPr fontId="2"/>
  <conditionalFormatting sqref="D18:E18">
    <cfRule type="cellIs" dxfId="27" priority="28" operator="equal">
      <formula>""</formula>
    </cfRule>
  </conditionalFormatting>
  <conditionalFormatting sqref="F18:F24">
    <cfRule type="containsBlanks" dxfId="26" priority="2">
      <formula>LEN(TRIM(F18))=0</formula>
    </cfRule>
  </conditionalFormatting>
  <conditionalFormatting sqref="H20">
    <cfRule type="containsBlanks" dxfId="25" priority="7">
      <formula>LEN(TRIM(H20))=0</formula>
    </cfRule>
    <cfRule type="cellIs" dxfId="24" priority="27" operator="equal">
      <formula>""</formula>
    </cfRule>
  </conditionalFormatting>
  <conditionalFormatting sqref="I21">
    <cfRule type="containsBlanks" dxfId="23" priority="6">
      <formula>LEN(TRIM(I21))=0</formula>
    </cfRule>
    <cfRule type="cellIs" dxfId="22" priority="26" operator="equal">
      <formula>""</formula>
    </cfRule>
  </conditionalFormatting>
  <conditionalFormatting sqref="J22">
    <cfRule type="containsBlanks" dxfId="21" priority="5">
      <formula>LEN(TRIM(J22))=0</formula>
    </cfRule>
    <cfRule type="cellIs" dxfId="20" priority="25" operator="equal">
      <formula>""</formula>
    </cfRule>
  </conditionalFormatting>
  <conditionalFormatting sqref="K23">
    <cfRule type="containsBlanks" dxfId="19" priority="4">
      <formula>LEN(TRIM(K23))=0</formula>
    </cfRule>
    <cfRule type="cellIs" dxfId="18" priority="24" operator="equal">
      <formula>""</formula>
    </cfRule>
  </conditionalFormatting>
  <conditionalFormatting sqref="L24">
    <cfRule type="containsBlanks" dxfId="17" priority="3">
      <formula>LEN(TRIM(L24))=0</formula>
    </cfRule>
    <cfRule type="cellIs" dxfId="16" priority="23" operator="equal">
      <formula>""</formula>
    </cfRule>
  </conditionalFormatting>
  <conditionalFormatting sqref="M20:N22">
    <cfRule type="containsBlanks" dxfId="15" priority="8">
      <formula>LEN(TRIM(M20))=0</formula>
    </cfRule>
    <cfRule type="cellIs" dxfId="14" priority="22" operator="equal">
      <formula>""</formula>
    </cfRule>
  </conditionalFormatting>
  <conditionalFormatting sqref="O25:P25">
    <cfRule type="containsBlanks" dxfId="13" priority="9">
      <formula>LEN(TRIM(O25))=0</formula>
    </cfRule>
  </conditionalFormatting>
  <conditionalFormatting sqref="Q26:S26">
    <cfRule type="containsBlanks" dxfId="12" priority="10">
      <formula>LEN(TRIM(Q26))=0</formula>
    </cfRule>
    <cfRule type="cellIs" dxfId="11" priority="21" operator="equal">
      <formula>""</formula>
    </cfRule>
  </conditionalFormatting>
  <conditionalFormatting sqref="V18:V19">
    <cfRule type="cellIs" dxfId="10" priority="15" operator="equal">
      <formula>""</formula>
    </cfRule>
  </conditionalFormatting>
  <conditionalFormatting sqref="X25:Y25">
    <cfRule type="containsBlanks" dxfId="9" priority="1">
      <formula>LEN(TRIM(X25))=0</formula>
    </cfRule>
    <cfRule type="cellIs" dxfId="8" priority="20" operator="equal">
      <formula>""</formula>
    </cfRule>
  </conditionalFormatting>
  <conditionalFormatting sqref="AC18:AC19 AE18:AE19 AC20:AE24">
    <cfRule type="containsBlanks" dxfId="7" priority="12">
      <formula>LEN(TRIM(AC18))=0</formula>
    </cfRule>
  </conditionalFormatting>
  <conditionalFormatting sqref="AC18:AC24">
    <cfRule type="cellIs" dxfId="6" priority="19" operator="equal">
      <formula>""</formula>
    </cfRule>
  </conditionalFormatting>
  <conditionalFormatting sqref="AD20:AD24">
    <cfRule type="cellIs" dxfId="5" priority="18" operator="equal">
      <formula>""</formula>
    </cfRule>
  </conditionalFormatting>
  <conditionalFormatting sqref="AE18:AE24">
    <cfRule type="cellIs" dxfId="4" priority="17" operator="equal">
      <formula>""</formula>
    </cfRule>
  </conditionalFormatting>
  <conditionalFormatting sqref="AF25:AG25">
    <cfRule type="containsBlanks" dxfId="3" priority="11">
      <formula>LEN(TRIM(AF25))=0</formula>
    </cfRule>
    <cfRule type="cellIs" dxfId="2" priority="16" operator="equal">
      <formula>""</formula>
    </cfRule>
  </conditionalFormatting>
  <conditionalFormatting sqref="AG7">
    <cfRule type="cellIs" dxfId="1" priority="31" operator="equal">
      <formula>""</formula>
    </cfRule>
  </conditionalFormatting>
  <conditionalFormatting sqref="AG7:AH7">
    <cfRule type="cellIs" dxfId="0" priority="30" operator="equal">
      <formula>""</formula>
    </cfRule>
  </conditionalFormatting>
  <dataValidations count="3">
    <dataValidation type="list" allowBlank="1" showInputMessage="1" showErrorMessage="1" sqref="AG7:AH7" xr:uid="{40BF50D2-5F6A-4415-B03C-82E844A95E1A}">
      <formula1>$T$34:$T$45</formula1>
    </dataValidation>
    <dataValidation type="list" allowBlank="1" showInputMessage="1" showErrorMessage="1" sqref="D18:E20" xr:uid="{E04EAD22-473F-4D66-B44B-C3B932BD6D07}">
      <formula1>$AE$32:$AE$51</formula1>
    </dataValidation>
    <dataValidation type="list" allowBlank="1" showInputMessage="1" showErrorMessage="1" sqref="V18:V19" xr:uid="{33B989A8-6D88-46B6-B6EB-421E3BBA3C25}">
      <formula1>$AG$32:$AG$35</formula1>
    </dataValidation>
  </dataValidations>
  <printOptions horizontalCentered="1"/>
  <pageMargins left="0.43307086614173229" right="0.43307086614173229" top="0.70866141732283472" bottom="0.11811023622047245" header="0.31496062992125984" footer="0.19685039370078741"/>
  <pageSetup paperSize="8" scale="72" fitToHeight="0" pageOrder="overThenDown"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整理票【様式】</vt:lpstr>
      <vt:lpstr>整理票【記載例】</vt:lpstr>
      <vt:lpstr>整理票【記載例】!Print_Area</vt:lpstr>
      <vt:lpstr>整理票【様式】!Print_Area</vt:lpstr>
      <vt:lpstr>整理票【記載例】!Print_Titles</vt:lpstr>
      <vt:lpstr>整理票【様式】!Print_Titles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2024-07-10T01:57:20Z</dcterms:modified>
</cp:coreProperties>
</file>