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mc:AlternateContent xmlns:mc="http://schemas.openxmlformats.org/markup-compatibility/2006">
    <mc:Choice Requires="x15">
      <x15ac:absPath xmlns:x15ac="http://schemas.microsoft.com/office/spreadsheetml/2010/11/ac" url="C:\Users\midori07\Desktop\R5 HP資料作成(説明会資料)\"/>
    </mc:Choice>
  </mc:AlternateContent>
  <xr:revisionPtr revIDLastSave="0" documentId="13_ncr:1_{59131F21-8EC7-4461-8439-21836BE1634E}" xr6:coauthVersionLast="47" xr6:coauthVersionMax="47" xr10:uidLastSave="{00000000-0000-0000-0000-000000000000}"/>
  <bookViews>
    <workbookView xWindow="-120" yWindow="-120" windowWidth="20730" windowHeight="11160" xr2:uid="{00000000-000D-0000-FFFF-FFFF00000000}"/>
  </bookViews>
  <sheets>
    <sheet name="別紙様式６-1" sheetId="6" r:id="rId1"/>
    <sheet name="別記様式6-2" sheetId="12" r:id="rId2"/>
  </sheets>
  <definedNames>
    <definedName name="_xlnm.Print_Area" localSheetId="1">'別記様式6-2'!$A$1:$O$44</definedName>
    <definedName name="_xlnm.Print_Area" localSheetId="0">'別紙様式６-1'!$A$1:$I$48</definedName>
  </definedNames>
  <calcPr calcId="181029"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2" i="6" l="1"/>
  <c r="F22" i="6"/>
  <c r="H22" i="6"/>
  <c r="G22" i="6"/>
  <c r="I22" i="6"/>
  <c r="D24" i="6"/>
  <c r="F24" i="6"/>
  <c r="H24" i="6"/>
  <c r="G24" i="6"/>
  <c r="I24" i="6"/>
  <c r="D26" i="6"/>
  <c r="F26" i="6"/>
  <c r="H26" i="6"/>
  <c r="G26" i="6"/>
  <c r="I26" i="6"/>
  <c r="H28" i="6"/>
  <c r="G28" i="6"/>
  <c r="F28" i="6"/>
  <c r="I28" i="6"/>
  <c r="H30" i="6"/>
  <c r="G30" i="6"/>
  <c r="F30" i="6"/>
  <c r="I30" i="6"/>
  <c r="F20" i="6"/>
  <c r="H20" i="6"/>
  <c r="G20" i="6"/>
  <c r="I20" i="6"/>
  <c r="I32" i="6"/>
  <c r="F34" i="6"/>
  <c r="I34" i="6"/>
  <c r="F36" i="6"/>
  <c r="I36" i="6"/>
  <c r="F38" i="6"/>
  <c r="I38" i="6"/>
  <c r="I40" i="6"/>
  <c r="F23" i="6"/>
  <c r="H23" i="6"/>
  <c r="G23" i="6"/>
  <c r="I23" i="6"/>
  <c r="F25" i="6"/>
  <c r="H25" i="6"/>
  <c r="G25" i="6"/>
  <c r="I25" i="6"/>
  <c r="F27" i="6"/>
  <c r="H27" i="6"/>
  <c r="G27" i="6"/>
  <c r="I27" i="6"/>
  <c r="H29" i="6"/>
  <c r="G29" i="6"/>
  <c r="F29" i="6"/>
  <c r="I29" i="6"/>
  <c r="H31" i="6"/>
  <c r="G31" i="6"/>
  <c r="F31" i="6"/>
  <c r="I31" i="6"/>
  <c r="F21" i="6"/>
  <c r="H21" i="6"/>
  <c r="G21" i="6"/>
  <c r="I21" i="6"/>
  <c r="I33" i="6"/>
  <c r="F35" i="6"/>
  <c r="I35" i="6"/>
  <c r="F37" i="6"/>
  <c r="I37" i="6"/>
  <c r="F39" i="6"/>
  <c r="I39" i="6"/>
  <c r="I41" i="6"/>
  <c r="I48" i="6"/>
  <c r="D44" i="12"/>
  <c r="H33" i="6"/>
  <c r="H41" i="6"/>
  <c r="G33" i="6"/>
  <c r="G41" i="6"/>
  <c r="F33" i="6"/>
  <c r="F41" i="6"/>
  <c r="H32" i="6"/>
  <c r="H40" i="6"/>
  <c r="G32" i="6"/>
  <c r="G40" i="6"/>
  <c r="F32" i="6"/>
  <c r="F40" i="6"/>
  <c r="H18" i="6"/>
  <c r="AA33" i="6"/>
  <c r="AA32" i="6"/>
  <c r="AA31" i="6"/>
</calcChain>
</file>

<file path=xl/sharedStrings.xml><?xml version="1.0" encoding="utf-8"?>
<sst xmlns="http://schemas.openxmlformats.org/spreadsheetml/2006/main" count="141" uniqueCount="117">
  <si>
    <t>記</t>
  </si>
  <si>
    <t>取組メニュー</t>
  </si>
  <si>
    <t>交付単価等</t>
  </si>
  <si>
    <t>森林面積等</t>
  </si>
  <si>
    <t>国交付金額</t>
    <rPh sb="0" eb="1">
      <t>クニ</t>
    </rPh>
    <phoneticPr fontId="2"/>
  </si>
  <si>
    <t>計</t>
  </si>
  <si>
    <t>活動推進費</t>
  </si>
  <si>
    <t>地域環境保全タイプ
（里山林保全）</t>
    <phoneticPr fontId="2"/>
  </si>
  <si>
    <t>森林機能強化タイプ</t>
  </si>
  <si>
    <t>小　計</t>
  </si>
  <si>
    <t>1/2以内</t>
  </si>
  <si>
    <t>1/3以内</t>
  </si>
  <si>
    <t>関係人口創出・維持タイプ</t>
    <rPh sb="0" eb="2">
      <t>カンケイ</t>
    </rPh>
    <rPh sb="2" eb="4">
      <t>ジンコウ</t>
    </rPh>
    <rPh sb="4" eb="6">
      <t>ソウシュツ</t>
    </rPh>
    <rPh sb="7" eb="9">
      <t>イジ</t>
    </rPh>
    <phoneticPr fontId="2"/>
  </si>
  <si>
    <t>　</t>
    <phoneticPr fontId="2"/>
  </si>
  <si>
    <t>活動組織名を入力してください。</t>
    <rPh sb="0" eb="2">
      <t>カツドウ</t>
    </rPh>
    <rPh sb="2" eb="5">
      <t>ソシキメイ</t>
    </rPh>
    <rPh sb="6" eb="8">
      <t>ニュウリョク</t>
    </rPh>
    <phoneticPr fontId="2"/>
  </si>
  <si>
    <t>賃借料の
1/3以内</t>
    <rPh sb="0" eb="3">
      <t>チンシャクリョウ</t>
    </rPh>
    <phoneticPr fontId="2"/>
  </si>
  <si>
    <t xml:space="preserve"> </t>
    <phoneticPr fontId="2"/>
  </si>
  <si>
    <t>公益社団法人</t>
    <rPh sb="0" eb="2">
      <t>コウエキ</t>
    </rPh>
    <rPh sb="2" eb="6">
      <t>シャダンホウジン</t>
    </rPh>
    <phoneticPr fontId="2"/>
  </si>
  <si>
    <t>とちぎ環境・みどり推進機構</t>
    <rPh sb="3" eb="5">
      <t>カンキョウ</t>
    </rPh>
    <rPh sb="9" eb="11">
      <t>スイシン</t>
    </rPh>
    <rPh sb="11" eb="13">
      <t>キコウ</t>
    </rPh>
    <phoneticPr fontId="2"/>
  </si>
  <si>
    <t>(活動組織名)</t>
    <rPh sb="1" eb="3">
      <t>カツドウ</t>
    </rPh>
    <rPh sb="3" eb="5">
      <t>ソシキ</t>
    </rPh>
    <rPh sb="5" eb="6">
      <t>ナ</t>
    </rPh>
    <phoneticPr fontId="2"/>
  </si>
  <si>
    <t>(代表者氏名)</t>
    <rPh sb="1" eb="4">
      <t>ダイヒョウシャ</t>
    </rPh>
    <rPh sb="4" eb="6">
      <t>シメイ</t>
    </rPh>
    <phoneticPr fontId="2"/>
  </si>
  <si>
    <t>資機材・施設の整備（林内作業車、薪割り機、薪ストーブ又は炭焼き小屋等）</t>
    <rPh sb="10" eb="11">
      <t>ハヤシ</t>
    </rPh>
    <rPh sb="11" eb="12">
      <t>ナイ</t>
    </rPh>
    <rPh sb="12" eb="14">
      <t>サギョウ</t>
    </rPh>
    <rPh sb="14" eb="15">
      <t>シャ</t>
    </rPh>
    <rPh sb="16" eb="17">
      <t>マキ</t>
    </rPh>
    <rPh sb="17" eb="18">
      <t>ワ</t>
    </rPh>
    <rPh sb="19" eb="20">
      <t>キ</t>
    </rPh>
    <rPh sb="21" eb="22">
      <t>マキ</t>
    </rPh>
    <rPh sb="26" eb="27">
      <t>マタ</t>
    </rPh>
    <rPh sb="28" eb="30">
      <t>スミヤ</t>
    </rPh>
    <rPh sb="31" eb="33">
      <t>ゴヤ</t>
    </rPh>
    <phoneticPr fontId="2"/>
  </si>
  <si>
    <t>年目</t>
    <rPh sb="0" eb="2">
      <t>ネンメ</t>
    </rPh>
    <phoneticPr fontId="2"/>
  </si>
  <si>
    <t>：</t>
    <phoneticPr fontId="2"/>
  </si>
  <si>
    <t>平成２６年</t>
    <rPh sb="0" eb="2">
      <t>ヘイセイ</t>
    </rPh>
    <rPh sb="4" eb="5">
      <t>ネン</t>
    </rPh>
    <phoneticPr fontId="2"/>
  </si>
  <si>
    <t>平成２５年</t>
    <rPh sb="0" eb="2">
      <t>ヘイセイ</t>
    </rPh>
    <rPh sb="4" eb="5">
      <t>ネン</t>
    </rPh>
    <phoneticPr fontId="2"/>
  </si>
  <si>
    <t>平成２７年</t>
    <rPh sb="0" eb="2">
      <t>ヘイセイ</t>
    </rPh>
    <rPh sb="4" eb="5">
      <t>ネン</t>
    </rPh>
    <phoneticPr fontId="2"/>
  </si>
  <si>
    <t>平成２８年</t>
    <rPh sb="0" eb="2">
      <t>ヘイセイ</t>
    </rPh>
    <rPh sb="4" eb="5">
      <t>ネン</t>
    </rPh>
    <phoneticPr fontId="2"/>
  </si>
  <si>
    <t>平成２９年</t>
    <rPh sb="0" eb="2">
      <t>ヘイセイ</t>
    </rPh>
    <rPh sb="4" eb="5">
      <t>ネン</t>
    </rPh>
    <phoneticPr fontId="2"/>
  </si>
  <si>
    <t>平成３０年</t>
    <rPh sb="0" eb="2">
      <t>ヘイセイ</t>
    </rPh>
    <rPh sb="4" eb="5">
      <t>ネン</t>
    </rPh>
    <phoneticPr fontId="2"/>
  </si>
  <si>
    <t>令和元年</t>
    <rPh sb="0" eb="2">
      <t>レイワ</t>
    </rPh>
    <rPh sb="2" eb="3">
      <t>ゲン</t>
    </rPh>
    <rPh sb="3" eb="4">
      <t>ネン</t>
    </rPh>
    <phoneticPr fontId="2"/>
  </si>
  <si>
    <t>令和２年</t>
    <rPh sb="0" eb="2">
      <t>レイワ</t>
    </rPh>
    <rPh sb="3" eb="4">
      <t>ネン</t>
    </rPh>
    <phoneticPr fontId="2"/>
  </si>
  <si>
    <t>令和３年</t>
    <rPh sb="0" eb="2">
      <t>レイワ</t>
    </rPh>
    <rPh sb="3" eb="4">
      <t>ネン</t>
    </rPh>
    <phoneticPr fontId="2"/>
  </si>
  <si>
    <t>森林資源利用タイプ</t>
    <phoneticPr fontId="2"/>
  </si>
  <si>
    <t>資機材・施設の整備等</t>
    <phoneticPr fontId="2"/>
  </si>
  <si>
    <t>　※　変更理由書を添付すること</t>
  </si>
  <si>
    <t>資機材・施設の整備等（関係人口創出・維持タイプで使用する移動式の簡易なトイレの賃借料）</t>
    <rPh sb="11" eb="13">
      <t>カンケイ</t>
    </rPh>
    <rPh sb="13" eb="15">
      <t>ジンコウ</t>
    </rPh>
    <rPh sb="15" eb="17">
      <t>ソウシュツ</t>
    </rPh>
    <rPh sb="18" eb="20">
      <t>イジ</t>
    </rPh>
    <rPh sb="24" eb="26">
      <t>シヨウ</t>
    </rPh>
    <rPh sb="28" eb="30">
      <t>イドウ</t>
    </rPh>
    <rPh sb="30" eb="31">
      <t>シキ</t>
    </rPh>
    <rPh sb="32" eb="34">
      <t>カンイ</t>
    </rPh>
    <rPh sb="39" eb="41">
      <t>チンシャク</t>
    </rPh>
    <rPh sb="41" eb="42">
      <t>リョウ</t>
    </rPh>
    <phoneticPr fontId="2"/>
  </si>
  <si>
    <r>
      <t>代表者の</t>
    </r>
    <r>
      <rPr>
        <b/>
        <u/>
        <sz val="12"/>
        <rFont val="ＭＳ Ｐゴシック"/>
        <family val="3"/>
        <charset val="128"/>
        <scheme val="minor"/>
      </rPr>
      <t>役職名・氏名を入力</t>
    </r>
    <r>
      <rPr>
        <b/>
        <sz val="12"/>
        <rFont val="ＭＳ Ｐゴシック"/>
        <family val="3"/>
        <charset val="128"/>
        <scheme val="minor"/>
      </rPr>
      <t>してください。</t>
    </r>
    <r>
      <rPr>
        <b/>
        <sz val="12"/>
        <color rgb="FFFF0000"/>
        <rFont val="ＭＳ Ｐゴシック"/>
        <family val="3"/>
        <charset val="128"/>
        <scheme val="minor"/>
      </rPr>
      <t>押印は不要</t>
    </r>
    <rPh sb="0" eb="3">
      <t>ダイヒョウシャ</t>
    </rPh>
    <rPh sb="4" eb="6">
      <t>ヤクショク</t>
    </rPh>
    <rPh sb="6" eb="7">
      <t>メイ</t>
    </rPh>
    <rPh sb="8" eb="10">
      <t>シメイ</t>
    </rPh>
    <rPh sb="11" eb="13">
      <t>ニュウリョク</t>
    </rPh>
    <rPh sb="20" eb="22">
      <t>オウイン</t>
    </rPh>
    <rPh sb="23" eb="25">
      <t>フヨウ</t>
    </rPh>
    <phoneticPr fontId="2"/>
  </si>
  <si>
    <t>1．森林・山村多面的機能発揮対策交付金</t>
    <rPh sb="2" eb="4">
      <t>シンリン</t>
    </rPh>
    <rPh sb="5" eb="7">
      <t>サンソン</t>
    </rPh>
    <rPh sb="7" eb="10">
      <t>タメンテキ</t>
    </rPh>
    <rPh sb="10" eb="14">
      <t>キノウハッキ</t>
    </rPh>
    <rPh sb="14" eb="16">
      <t>タイサク</t>
    </rPh>
    <rPh sb="16" eb="19">
      <t>コウフキン</t>
    </rPh>
    <phoneticPr fontId="2"/>
  </si>
  <si>
    <t>市町村の
支援額</t>
    <rPh sb="5" eb="8">
      <t>シエンガク</t>
    </rPh>
    <phoneticPr fontId="2"/>
  </si>
  <si>
    <t>都道府県の
支援額</t>
    <rPh sb="0" eb="4">
      <t>トドウフケン</t>
    </rPh>
    <rPh sb="6" eb="9">
      <t>シエンガク</t>
    </rPh>
    <phoneticPr fontId="2"/>
  </si>
  <si>
    <t>森林保全・資源利用</t>
    <rPh sb="0" eb="2">
      <t>シンリン</t>
    </rPh>
    <rPh sb="2" eb="4">
      <t>ホゼン</t>
    </rPh>
    <rPh sb="5" eb="9">
      <t>シゲンリヨウ</t>
    </rPh>
    <phoneticPr fontId="2"/>
  </si>
  <si>
    <t>竹</t>
    <rPh sb="0" eb="1">
      <t>タケ</t>
    </rPh>
    <phoneticPr fontId="2"/>
  </si>
  <si>
    <t>機能強化</t>
    <rPh sb="0" eb="2">
      <t>キノウ</t>
    </rPh>
    <rPh sb="2" eb="4">
      <t>キョウカ</t>
    </rPh>
    <phoneticPr fontId="2"/>
  </si>
  <si>
    <t>関係人口</t>
    <rPh sb="0" eb="2">
      <t>カンケイ</t>
    </rPh>
    <rPh sb="2" eb="4">
      <t>ジンコウ</t>
    </rPh>
    <phoneticPr fontId="2"/>
  </si>
  <si>
    <t>国</t>
    <rPh sb="0" eb="1">
      <t>クニ</t>
    </rPh>
    <phoneticPr fontId="2"/>
  </si>
  <si>
    <t>県市町</t>
  </si>
  <si>
    <t>県市町</t>
    <rPh sb="0" eb="3">
      <t>ケンシマチ</t>
    </rPh>
    <phoneticPr fontId="2"/>
  </si>
  <si>
    <t>県市町</t>
    <rPh sb="0" eb="1">
      <t>ケン</t>
    </rPh>
    <rPh sb="1" eb="3">
      <t>シマチ</t>
    </rPh>
    <phoneticPr fontId="2"/>
  </si>
  <si>
    <t>活動推進</t>
    <rPh sb="0" eb="2">
      <t>カツドウ</t>
    </rPh>
    <rPh sb="2" eb="4">
      <t>スイシン</t>
    </rPh>
    <phoneticPr fontId="2"/>
  </si>
  <si>
    <t>当該事業を始めた「年度」を入力。</t>
    <rPh sb="0" eb="4">
      <t>トウガイジギョウ</t>
    </rPh>
    <rPh sb="5" eb="6">
      <t>ハジ</t>
    </rPh>
    <rPh sb="9" eb="11">
      <t>ネンド</t>
    </rPh>
    <rPh sb="13" eb="15">
      <t>ニュウリョク</t>
    </rPh>
    <phoneticPr fontId="2"/>
  </si>
  <si>
    <t>-</t>
  </si>
  <si>
    <t>-</t>
    <phoneticPr fontId="2"/>
  </si>
  <si>
    <t>番　　　号</t>
    <rPh sb="0" eb="1">
      <t>バン</t>
    </rPh>
    <rPh sb="4" eb="5">
      <t>ゴウ</t>
    </rPh>
    <phoneticPr fontId="2"/>
  </si>
  <si>
    <r>
      <t>※　</t>
    </r>
    <r>
      <rPr>
        <b/>
        <u/>
        <sz val="12"/>
        <color rgb="FFFFFF00"/>
        <rFont val="ＭＳ Ｐゴシック"/>
        <family val="3"/>
        <charset val="128"/>
        <scheme val="minor"/>
      </rPr>
      <t>黄色枠</t>
    </r>
    <r>
      <rPr>
        <b/>
        <u/>
        <sz val="12"/>
        <rFont val="ＭＳ Ｐゴシック"/>
        <family val="3"/>
        <charset val="128"/>
        <scheme val="minor"/>
      </rPr>
      <t>は選択してください。</t>
    </r>
  </si>
  <si>
    <r>
      <t>実施</t>
    </r>
    <r>
      <rPr>
        <u/>
        <sz val="12"/>
        <rFont val="ＭＳ Ｐ明朝"/>
        <family val="1"/>
        <charset val="128"/>
      </rPr>
      <t>年数</t>
    </r>
    <rPh sb="0" eb="2">
      <t>ジッシ</t>
    </rPh>
    <rPh sb="2" eb="4">
      <t>ネンスウ</t>
    </rPh>
    <phoneticPr fontId="2"/>
  </si>
  <si>
    <t>２．月別スケジュール</t>
    <rPh sb="2" eb="4">
      <t>ツキベツ</t>
    </rPh>
    <phoneticPr fontId="2"/>
  </si>
  <si>
    <t>取組内容</t>
  </si>
  <si>
    <r>
      <t>4月</t>
    </r>
    <r>
      <rPr>
        <sz val="10"/>
        <color theme="1"/>
        <rFont val="ＭＳ 明朝"/>
        <family val="1"/>
        <charset val="128"/>
      </rPr>
      <t/>
    </r>
  </si>
  <si>
    <r>
      <t>5月</t>
    </r>
    <r>
      <rPr>
        <sz val="10"/>
        <color theme="1"/>
        <rFont val="ＭＳ 明朝"/>
        <family val="1"/>
        <charset val="128"/>
      </rPr>
      <t/>
    </r>
  </si>
  <si>
    <r>
      <t>6月</t>
    </r>
    <r>
      <rPr>
        <sz val="10"/>
        <color theme="1"/>
        <rFont val="ＭＳ 明朝"/>
        <family val="1"/>
        <charset val="128"/>
      </rPr>
      <t/>
    </r>
  </si>
  <si>
    <r>
      <t>7月</t>
    </r>
    <r>
      <rPr>
        <sz val="10"/>
        <color theme="1"/>
        <rFont val="ＭＳ 明朝"/>
        <family val="1"/>
        <charset val="128"/>
      </rPr>
      <t/>
    </r>
  </si>
  <si>
    <r>
      <t>8月</t>
    </r>
    <r>
      <rPr>
        <sz val="10"/>
        <color theme="1"/>
        <rFont val="ＭＳ 明朝"/>
        <family val="1"/>
        <charset val="128"/>
      </rPr>
      <t/>
    </r>
  </si>
  <si>
    <r>
      <t>9月</t>
    </r>
    <r>
      <rPr>
        <sz val="10"/>
        <color theme="1"/>
        <rFont val="ＭＳ 明朝"/>
        <family val="1"/>
        <charset val="128"/>
      </rPr>
      <t/>
    </r>
  </si>
  <si>
    <r>
      <t>1月</t>
    </r>
    <r>
      <rPr>
        <sz val="10"/>
        <color theme="1"/>
        <rFont val="ＭＳ 明朝"/>
        <family val="1"/>
        <charset val="128"/>
      </rPr>
      <t/>
    </r>
  </si>
  <si>
    <r>
      <t>2月</t>
    </r>
    <r>
      <rPr>
        <sz val="10"/>
        <color theme="1"/>
        <rFont val="ＭＳ 明朝"/>
        <family val="1"/>
        <charset val="128"/>
      </rPr>
      <t/>
    </r>
  </si>
  <si>
    <r>
      <t>3月</t>
    </r>
    <r>
      <rPr>
        <sz val="10"/>
        <color theme="1"/>
        <rFont val="ＭＳ 明朝"/>
        <family val="1"/>
        <charset val="128"/>
      </rPr>
      <t/>
    </r>
  </si>
  <si>
    <t>１．活動推進費</t>
  </si>
  <si>
    <t>《上段》　上の「矢印」を利用して、作業期間をスケジュール表に入力してください。</t>
    <rPh sb="1" eb="3">
      <t>ジョウダン</t>
    </rPh>
    <rPh sb="5" eb="6">
      <t>ウエ</t>
    </rPh>
    <rPh sb="8" eb="10">
      <t>ヤジルシ</t>
    </rPh>
    <rPh sb="12" eb="14">
      <t>リヨウ</t>
    </rPh>
    <rPh sb="17" eb="21">
      <t>サギョウキカン</t>
    </rPh>
    <rPh sb="28" eb="29">
      <t>ヒョウ</t>
    </rPh>
    <rPh sb="30" eb="32">
      <t>ニュウリョク</t>
    </rPh>
    <phoneticPr fontId="2"/>
  </si>
  <si>
    <t>《中段》　矢印の下に「作業内容」を入力してください。</t>
    <rPh sb="1" eb="3">
      <t>チュウダン</t>
    </rPh>
    <rPh sb="5" eb="7">
      <t>ヤジルシ</t>
    </rPh>
    <rPh sb="8" eb="9">
      <t>シタ</t>
    </rPh>
    <rPh sb="11" eb="13">
      <t>サギョウ</t>
    </rPh>
    <rPh sb="13" eb="15">
      <t>ナイヨウ</t>
    </rPh>
    <rPh sb="17" eb="19">
      <t>ニュウリョク</t>
    </rPh>
    <phoneticPr fontId="2"/>
  </si>
  <si>
    <t>２．実践活動</t>
  </si>
  <si>
    <t>【当初】</t>
    <rPh sb="1" eb="3">
      <t>トウショ</t>
    </rPh>
    <phoneticPr fontId="2"/>
  </si>
  <si>
    <t>　Ａ-１ 
　地域環境保全タイプ
（里山林保全）</t>
    <phoneticPr fontId="2"/>
  </si>
  <si>
    <t>【変更】</t>
    <rPh sb="1" eb="3">
      <t>ヘンコウ</t>
    </rPh>
    <phoneticPr fontId="2"/>
  </si>
  <si>
    <t>　Ａ-２ 
　地域環境保全タイプ
（侵入竹除去、竹林整備）</t>
    <rPh sb="18" eb="21">
      <t>シンニュウチク</t>
    </rPh>
    <rPh sb="21" eb="23">
      <t>ジョキョ</t>
    </rPh>
    <rPh sb="24" eb="26">
      <t>チクリン</t>
    </rPh>
    <rPh sb="26" eb="28">
      <t>セイビ</t>
    </rPh>
    <phoneticPr fontId="2"/>
  </si>
  <si>
    <t>　Ｂ
　森林資源利用タイプ</t>
    <phoneticPr fontId="2"/>
  </si>
  <si>
    <t>　Ｃ
　森林機能強化タイプ</t>
    <phoneticPr fontId="2"/>
  </si>
  <si>
    <t>３．安全講習等の名称及び内容</t>
    <phoneticPr fontId="2"/>
  </si>
  <si>
    <t>講習の名称</t>
  </si>
  <si>
    <t>講習の内容</t>
  </si>
  <si>
    <t>実施月</t>
  </si>
  <si>
    <t>月</t>
  </si>
  <si>
    <t>４．関係人口創出・維持タイプの相手先及び活動内容</t>
    <rPh sb="2" eb="4">
      <t>カンケイ</t>
    </rPh>
    <rPh sb="4" eb="6">
      <t>ジンコウ</t>
    </rPh>
    <rPh sb="6" eb="8">
      <t>ソウシュツ</t>
    </rPh>
    <rPh sb="9" eb="11">
      <t>イジ</t>
    </rPh>
    <rPh sb="15" eb="17">
      <t>アイテ</t>
    </rPh>
    <rPh sb="17" eb="18">
      <t>サキ</t>
    </rPh>
    <rPh sb="18" eb="19">
      <t>オヨ</t>
    </rPh>
    <rPh sb="20" eb="22">
      <t>カツドウ</t>
    </rPh>
    <rPh sb="22" eb="24">
      <t>ナイヨウ</t>
    </rPh>
    <phoneticPr fontId="2"/>
  </si>
  <si>
    <t>地域外関係者の相手先名</t>
    <rPh sb="0" eb="2">
      <t>チイキ</t>
    </rPh>
    <rPh sb="2" eb="3">
      <t>ガイ</t>
    </rPh>
    <rPh sb="3" eb="6">
      <t>カンケイシャ</t>
    </rPh>
    <rPh sb="7" eb="9">
      <t>アイテ</t>
    </rPh>
    <rPh sb="9" eb="10">
      <t>サキ</t>
    </rPh>
    <rPh sb="10" eb="11">
      <t>メイ</t>
    </rPh>
    <phoneticPr fontId="2"/>
  </si>
  <si>
    <t>活動内容</t>
    <rPh sb="0" eb="2">
      <t>カツドウ</t>
    </rPh>
    <rPh sb="2" eb="4">
      <t>ナイヨウ</t>
    </rPh>
    <phoneticPr fontId="2"/>
  </si>
  <si>
    <t>（注１）　１０名以上の地域外関係者が参加することが必須。</t>
    <rPh sb="1" eb="2">
      <t>チュウ</t>
    </rPh>
    <rPh sb="7" eb="8">
      <t>メイ</t>
    </rPh>
    <rPh sb="8" eb="10">
      <t>イジョウ</t>
    </rPh>
    <rPh sb="11" eb="14">
      <t>チイキガイ</t>
    </rPh>
    <rPh sb="14" eb="17">
      <t>カンケイシャ</t>
    </rPh>
    <rPh sb="18" eb="20">
      <t>サンカ</t>
    </rPh>
    <rPh sb="25" eb="27">
      <t>ヒッス</t>
    </rPh>
    <phoneticPr fontId="2"/>
  </si>
  <si>
    <t>（注２）　地域外関係者との現地確認や活動内容の調整を必ず行うこと。</t>
    <rPh sb="1" eb="2">
      <t>チュウ</t>
    </rPh>
    <rPh sb="5" eb="8">
      <t>チイキガイ</t>
    </rPh>
    <rPh sb="8" eb="11">
      <t>カンケイシャ</t>
    </rPh>
    <rPh sb="13" eb="15">
      <t>ゲンチ</t>
    </rPh>
    <rPh sb="15" eb="17">
      <t>カクニン</t>
    </rPh>
    <rPh sb="18" eb="20">
      <t>カツドウ</t>
    </rPh>
    <rPh sb="20" eb="22">
      <t>ナイヨウ</t>
    </rPh>
    <rPh sb="23" eb="25">
      <t>チョウセイ</t>
    </rPh>
    <rPh sb="26" eb="27">
      <t>カナラ</t>
    </rPh>
    <rPh sb="28" eb="29">
      <t>オコナ</t>
    </rPh>
    <phoneticPr fontId="2"/>
  </si>
  <si>
    <t>５．計画変更の理由（減額の理由）</t>
    <rPh sb="2" eb="6">
      <t>ケイカクヘンコウ</t>
    </rPh>
    <rPh sb="7" eb="9">
      <t>リユウ</t>
    </rPh>
    <rPh sb="10" eb="12">
      <t>ゲンガク</t>
    </rPh>
    <rPh sb="13" eb="15">
      <t>リユウ</t>
    </rPh>
    <phoneticPr fontId="2"/>
  </si>
  <si>
    <t>減額金額</t>
    <rPh sb="0" eb="2">
      <t>ゲンガク</t>
    </rPh>
    <rPh sb="2" eb="4">
      <t>キンガク</t>
    </rPh>
    <phoneticPr fontId="2"/>
  </si>
  <si>
    <t>円</t>
    <rPh sb="0" eb="1">
      <t>エン</t>
    </rPh>
    <phoneticPr fontId="2"/>
  </si>
  <si>
    <t>　Ｄ
　関係人口創出・
　維持タイプ</t>
    <rPh sb="4" eb="6">
      <t>カンケイ</t>
    </rPh>
    <rPh sb="6" eb="8">
      <t>ジンコウ</t>
    </rPh>
    <rPh sb="8" eb="10">
      <t>ソウシュツ</t>
    </rPh>
    <rPh sb="13" eb="15">
      <t>イジ</t>
    </rPh>
    <phoneticPr fontId="2"/>
  </si>
  <si>
    <t>３．資機材・施設の整備等</t>
    <rPh sb="11" eb="12">
      <t>ナド</t>
    </rPh>
    <phoneticPr fontId="2"/>
  </si>
  <si>
    <t>10月</t>
  </si>
  <si>
    <t>11月</t>
  </si>
  <si>
    <t>12月</t>
  </si>
  <si>
    <r>
      <t>（注）安全講習等は、</t>
    </r>
    <r>
      <rPr>
        <u/>
        <sz val="10"/>
        <rFont val="ＭＳ Ｐ明朝"/>
        <family val="1"/>
        <charset val="128"/>
      </rPr>
      <t>対象森林内</t>
    </r>
    <r>
      <rPr>
        <sz val="10"/>
        <rFont val="ＭＳ Ｐ明朝"/>
        <family val="1"/>
        <charset val="128"/>
      </rPr>
      <t>で実施するものを記載すること。</t>
    </r>
    <rPh sb="3" eb="5">
      <t>アンゼン</t>
    </rPh>
    <rPh sb="5" eb="7">
      <t>コウシュウ</t>
    </rPh>
    <rPh sb="7" eb="8">
      <t>トウ</t>
    </rPh>
    <rPh sb="10" eb="12">
      <t>タイショウ</t>
    </rPh>
    <rPh sb="12" eb="14">
      <t>シンリン</t>
    </rPh>
    <rPh sb="14" eb="15">
      <t>ナイ</t>
    </rPh>
    <rPh sb="16" eb="18">
      <t>ジッシ</t>
    </rPh>
    <phoneticPr fontId="2"/>
  </si>
  <si>
    <r>
      <t xml:space="preserve">地域環境保全タイプ
</t>
    </r>
    <r>
      <rPr>
        <sz val="10"/>
        <rFont val="ＭＳ Ｐ明朝"/>
        <family val="1"/>
        <charset val="128"/>
      </rPr>
      <t>（侵入竹除去、竹林整備）</t>
    </r>
    <rPh sb="11" eb="16">
      <t>シンニュウタケジョキョ</t>
    </rPh>
    <rPh sb="17" eb="21">
      <t>チクリンセイビ</t>
    </rPh>
    <phoneticPr fontId="2"/>
  </si>
  <si>
    <t>間伐等（除伐、枝打ちを含む。）の実施面積</t>
    <rPh sb="0" eb="3">
      <t>カンバツトウ</t>
    </rPh>
    <rPh sb="4" eb="6">
      <t>ジョバツ</t>
    </rPh>
    <rPh sb="7" eb="9">
      <t>エダウ</t>
    </rPh>
    <rPh sb="11" eb="12">
      <t>フク</t>
    </rPh>
    <rPh sb="16" eb="18">
      <t>ジッシ</t>
    </rPh>
    <rPh sb="18" eb="20">
      <t>メンセキ</t>
    </rPh>
    <phoneticPr fontId="2"/>
  </si>
  <si>
    <t>当該年度に長期にわたり手入れをしていなかったと考えられる里山林を整備する面積</t>
    <rPh sb="0" eb="2">
      <t>トウガイ</t>
    </rPh>
    <rPh sb="2" eb="4">
      <t>ネンド</t>
    </rPh>
    <rPh sb="5" eb="7">
      <t>チョウキ</t>
    </rPh>
    <rPh sb="11" eb="13">
      <t>テイ</t>
    </rPh>
    <rPh sb="23" eb="24">
      <t>カンガ</t>
    </rPh>
    <rPh sb="28" eb="31">
      <t>サトヤマリン</t>
    </rPh>
    <rPh sb="32" eb="34">
      <t>セイビ</t>
    </rPh>
    <rPh sb="36" eb="38">
      <t>メンセキ</t>
    </rPh>
    <phoneticPr fontId="2"/>
  </si>
  <si>
    <r>
      <t>記載要領：</t>
    </r>
    <r>
      <rPr>
        <u/>
        <sz val="11"/>
        <rFont val="ＭＳ 明朝"/>
        <family val="1"/>
        <charset val="128"/>
      </rPr>
      <t>上段に変更する数量・金額</t>
    </r>
    <r>
      <rPr>
        <sz val="11"/>
        <rFont val="ＭＳ 明朝"/>
        <family val="1"/>
        <charset val="128"/>
      </rPr>
      <t>を、下段に交付決定時の数量・金額を（　）書で記入する。</t>
    </r>
    <phoneticPr fontId="2"/>
  </si>
  <si>
    <r>
      <t>　</t>
    </r>
    <r>
      <rPr>
        <u/>
        <sz val="12"/>
        <color rgb="FF0000CC"/>
        <rFont val="ＭＳ Ｐ明朝"/>
        <family val="1"/>
        <charset val="128"/>
      </rPr>
      <t>令和○年○月○日付けと環み第○○○号</t>
    </r>
    <r>
      <rPr>
        <sz val="12"/>
        <rFont val="ＭＳ Ｐ明朝"/>
        <family val="1"/>
        <charset val="128"/>
      </rPr>
      <t>で採択通知のあった森林・山村多面的機能発揮対策について下記のとおり変更したいので、公益社団法人とちぎ環境・みどり推進機構森林・山村多面的機能発揮対策交付金交付要領第６の規定に基づき提出します。</t>
    </r>
    <phoneticPr fontId="2"/>
  </si>
  <si>
    <t>別紙様式６（実施要領様式第１４号）</t>
  </si>
  <si>
    <t>令和４年</t>
    <rPh sb="0" eb="2">
      <t>レイワ</t>
    </rPh>
    <rPh sb="3" eb="4">
      <t>ネン</t>
    </rPh>
    <phoneticPr fontId="2"/>
  </si>
  <si>
    <r>
      <t>※　</t>
    </r>
    <r>
      <rPr>
        <b/>
        <u/>
        <sz val="12"/>
        <color rgb="FF0000CC"/>
        <rFont val="ＭＳ Ｐゴシック"/>
        <family val="3"/>
        <charset val="128"/>
        <scheme val="minor"/>
      </rPr>
      <t>青色枠</t>
    </r>
    <r>
      <rPr>
        <b/>
        <u/>
        <sz val="12"/>
        <rFont val="ＭＳ Ｐゴシック"/>
        <family val="3"/>
        <charset val="128"/>
        <scheme val="minor"/>
      </rPr>
      <t>は直接入力してください。</t>
    </r>
    <rPh sb="6" eb="8">
      <t>チョクセツ</t>
    </rPh>
    <phoneticPr fontId="2"/>
  </si>
  <si>
    <r>
      <rPr>
        <b/>
        <u/>
        <sz val="12"/>
        <color rgb="FFFFC000"/>
        <rFont val="ＭＳ Ｐゴシック"/>
        <family val="3"/>
        <charset val="128"/>
        <scheme val="minor"/>
      </rPr>
      <t>黄色の枠</t>
    </r>
    <r>
      <rPr>
        <b/>
        <sz val="12"/>
        <rFont val="ＭＳ Ｐゴシック"/>
        <family val="3"/>
        <charset val="128"/>
        <scheme val="minor"/>
      </rPr>
      <t>にカーソルを合わせ、右横の▼ボタンで、回数を選択してください。</t>
    </r>
    <rPh sb="15" eb="16">
      <t>ヨコ</t>
    </rPh>
    <rPh sb="23" eb="25">
      <t>カイスウ</t>
    </rPh>
    <phoneticPr fontId="2"/>
  </si>
  <si>
    <r>
      <t>初年度のみ交付対象となります。</t>
    </r>
    <r>
      <rPr>
        <b/>
        <u/>
        <sz val="12"/>
        <color rgb="FFFFC000"/>
        <rFont val="ＭＳ Ｐゴシック"/>
        <family val="3"/>
        <charset val="128"/>
        <scheme val="minor"/>
      </rPr>
      <t>黄色の枠</t>
    </r>
    <r>
      <rPr>
        <b/>
        <sz val="12"/>
        <rFont val="ＭＳ Ｐゴシック"/>
        <family val="3"/>
        <charset val="128"/>
        <scheme val="minor"/>
      </rPr>
      <t>にカーソルを合わせ、</t>
    </r>
    <r>
      <rPr>
        <b/>
        <u/>
        <sz val="12"/>
        <rFont val="ＭＳ Ｐゴシック"/>
        <family val="3"/>
        <charset val="128"/>
        <scheme val="minor"/>
      </rPr>
      <t>右横の▼ボタン</t>
    </r>
    <r>
      <rPr>
        <b/>
        <sz val="12"/>
        <rFont val="ＭＳ Ｐゴシック"/>
        <family val="3"/>
        <charset val="128"/>
        <scheme val="minor"/>
      </rPr>
      <t>で、金額を選択してください。</t>
    </r>
    <rPh sb="0" eb="3">
      <t>ショネンド</t>
    </rPh>
    <rPh sb="5" eb="7">
      <t>コウフ</t>
    </rPh>
    <rPh sb="7" eb="9">
      <t>タイショウ</t>
    </rPh>
    <rPh sb="15" eb="17">
      <t>キイロ</t>
    </rPh>
    <rPh sb="18" eb="19">
      <t>ワク</t>
    </rPh>
    <rPh sb="25" eb="26">
      <t>ア</t>
    </rPh>
    <rPh sb="29" eb="30">
      <t>ミギ</t>
    </rPh>
    <rPh sb="30" eb="31">
      <t>ヨコ</t>
    </rPh>
    <rPh sb="38" eb="40">
      <t>キンガク</t>
    </rPh>
    <rPh sb="41" eb="43">
      <t>センタク</t>
    </rPh>
    <phoneticPr fontId="2"/>
  </si>
  <si>
    <r>
      <t>実施開始</t>
    </r>
    <r>
      <rPr>
        <u/>
        <sz val="12"/>
        <rFont val="ＭＳ Ｐ明朝"/>
        <family val="1"/>
        <charset val="128"/>
      </rPr>
      <t>年度</t>
    </r>
    <rPh sb="0" eb="2">
      <t>ジッシ</t>
    </rPh>
    <rPh sb="2" eb="4">
      <t>カイシ</t>
    </rPh>
    <rPh sb="4" eb="6">
      <t>ネンド</t>
    </rPh>
    <phoneticPr fontId="2"/>
  </si>
  <si>
    <t>令和５年</t>
    <rPh sb="0" eb="2">
      <t>レイワ</t>
    </rPh>
    <rPh sb="3" eb="4">
      <t>ネン</t>
    </rPh>
    <phoneticPr fontId="2"/>
  </si>
  <si>
    <r>
      <t>（</t>
    </r>
    <r>
      <rPr>
        <b/>
        <u/>
        <sz val="12"/>
        <color rgb="FFFFC000"/>
        <rFont val="ＭＳ Ｐゴシック"/>
        <family val="3"/>
        <charset val="128"/>
        <scheme val="minor"/>
      </rPr>
      <t>黄色の枠</t>
    </r>
    <r>
      <rPr>
        <b/>
        <sz val="12"/>
        <color theme="1"/>
        <rFont val="ＭＳ Ｐゴシック"/>
        <family val="3"/>
        <charset val="128"/>
        <scheme val="minor"/>
      </rPr>
      <t>にカーソルを合わせ、右横の▼ボタンで、該当する「年度」を選択してください）</t>
    </r>
    <rPh sb="16" eb="17">
      <t>ヨコ</t>
    </rPh>
    <rPh sb="24" eb="26">
      <t>ガイトウ</t>
    </rPh>
    <rPh sb="29" eb="31">
      <t>ネンド</t>
    </rPh>
    <rPh sb="33" eb="35">
      <t>センタク</t>
    </rPh>
    <phoneticPr fontId="2"/>
  </si>
  <si>
    <r>
      <rPr>
        <b/>
        <sz val="12"/>
        <color rgb="FF0000CC"/>
        <rFont val="ＭＳ Ｐゴシック"/>
        <family val="3"/>
        <charset val="128"/>
        <scheme val="minor"/>
      </rPr>
      <t>青色の枠</t>
    </r>
    <r>
      <rPr>
        <b/>
        <sz val="12"/>
        <rFont val="ＭＳ Ｐゴシック"/>
        <family val="3"/>
        <charset val="128"/>
        <scheme val="minor"/>
      </rPr>
      <t>に「面積」（数字のみ）を入力してください</t>
    </r>
    <rPh sb="10" eb="12">
      <t>スウジ</t>
    </rPh>
    <phoneticPr fontId="2"/>
  </si>
  <si>
    <r>
      <t>実施する場合は、</t>
    </r>
    <r>
      <rPr>
        <b/>
        <sz val="12"/>
        <color rgb="FF0000CC"/>
        <rFont val="ＭＳ Ｐゴシック"/>
        <family val="3"/>
        <charset val="128"/>
        <scheme val="minor"/>
      </rPr>
      <t>青色の枠</t>
    </r>
    <r>
      <rPr>
        <b/>
        <sz val="12"/>
        <rFont val="ＭＳ Ｐゴシック"/>
        <family val="3"/>
        <charset val="128"/>
        <scheme val="minor"/>
      </rPr>
      <t>に「延長」（数字のみ）を入力してください。</t>
    </r>
    <phoneticPr fontId="2"/>
  </si>
  <si>
    <r>
      <rPr>
        <b/>
        <sz val="12"/>
        <color rgb="FF0000CC"/>
        <rFont val="ＭＳ Ｐゴシック"/>
        <family val="3"/>
        <charset val="128"/>
        <scheme val="minor"/>
      </rPr>
      <t>青色の枠</t>
    </r>
    <r>
      <rPr>
        <b/>
        <sz val="12"/>
        <rFont val="ＭＳ Ｐゴシック"/>
        <family val="3"/>
        <charset val="128"/>
        <scheme val="minor"/>
      </rPr>
      <t xml:space="preserve">に自己負担分を含む「賃借料（全額）」（数字のみ）を入力してください。
</t>
    </r>
    <r>
      <rPr>
        <b/>
        <sz val="12"/>
        <color rgb="FFFF0000"/>
        <rFont val="ＭＳ Ｐゴシック"/>
        <family val="3"/>
        <charset val="128"/>
        <scheme val="minor"/>
      </rPr>
      <t>（「国交付金額」は千円未満切り捨て）</t>
    </r>
    <phoneticPr fontId="2"/>
  </si>
  <si>
    <r>
      <rPr>
        <b/>
        <sz val="12"/>
        <color rgb="FF0000CC"/>
        <rFont val="ＭＳ Ｐゴシック"/>
        <family val="3"/>
        <charset val="128"/>
        <scheme val="minor"/>
      </rPr>
      <t>青色の枠</t>
    </r>
    <r>
      <rPr>
        <b/>
        <sz val="12"/>
        <rFont val="ＭＳ Ｐゴシック"/>
        <family val="3"/>
        <charset val="128"/>
        <scheme val="minor"/>
      </rPr>
      <t xml:space="preserve">に自己負担分を含む「購入金額（全額）」（数字のみ）を入力してください。
</t>
    </r>
    <r>
      <rPr>
        <b/>
        <sz val="12"/>
        <color rgb="FFFF0000"/>
        <rFont val="ＭＳ Ｐゴシック"/>
        <family val="3"/>
        <charset val="128"/>
        <scheme val="minor"/>
      </rPr>
      <t>（「国交付金額」は千円未満切り捨て）</t>
    </r>
    <phoneticPr fontId="2"/>
  </si>
  <si>
    <t xml:space="preserve">   理事長</t>
    <rPh sb="3" eb="6">
      <t>リジチョウ</t>
    </rPh>
    <phoneticPr fontId="2"/>
  </si>
  <si>
    <t>様</t>
    <rPh sb="0" eb="1">
      <t>サマ</t>
    </rPh>
    <phoneticPr fontId="2"/>
  </si>
  <si>
    <r>
      <t xml:space="preserve">※ 表には計算式が入っています。
　 </t>
    </r>
    <r>
      <rPr>
        <b/>
        <u/>
        <sz val="18"/>
        <color rgb="FF0000CC"/>
        <rFont val="ＭＳ Ｐゴシック"/>
        <family val="3"/>
        <charset val="128"/>
        <scheme val="minor"/>
      </rPr>
      <t>色付きの枠以外</t>
    </r>
    <r>
      <rPr>
        <b/>
        <sz val="18"/>
        <color rgb="FFFF0000"/>
        <rFont val="ＭＳ Ｐゴシック"/>
        <family val="3"/>
        <charset val="128"/>
        <scheme val="minor"/>
      </rPr>
      <t>は入力しないでください。</t>
    </r>
  </si>
  <si>
    <t>令和５年度　森林・山村多面的機能発揮対策の採択通知内容の変更について</t>
    <rPh sb="21" eb="23">
      <t>サイタク</t>
    </rPh>
    <rPh sb="23" eb="25">
      <t>ツウチ</t>
    </rPh>
    <rPh sb="25" eb="27">
      <t>ナイヨウ</t>
    </rPh>
    <rPh sb="28" eb="30">
      <t>ヘンコウ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</si>
</sst>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176" formatCode="#,##0&quot; 円&quot;"/>
    <numFmt numFmtId="177" formatCode="#,##0.0&quot; ha&quot;"/>
    <numFmt numFmtId="178" formatCode="#,##0&quot; 円/ｍ&quot;"/>
    <numFmt numFmtId="179" formatCode="#,##0&quot; 円/年&quot;"/>
    <numFmt numFmtId="180" formatCode="#,##0&quot; 回&quot;"/>
    <numFmt numFmtId="181" formatCode="#,##0&quot; 円/ha&quot;"/>
    <numFmt numFmtId="182" formatCode="#&quot; 年目&quot;"/>
    <numFmt numFmtId="183" formatCode="#&quot; 年&quot;"/>
    <numFmt numFmtId="184" formatCode="&quot;（&quot;#,##0&quot; 円）&quot;"/>
    <numFmt numFmtId="185" formatCode="#,##0;&quot;▲ &quot;#,##0"/>
    <numFmt numFmtId="186" formatCode="\(#,##0&quot; 円&quot;\)"/>
    <numFmt numFmtId="187" formatCode="#,##0&quot; 円&quot;\ "/>
    <numFmt numFmtId="188" formatCode="[$-411]ggge&quot;年&quot;m&quot;月&quot;d&quot;日&quot;;@"/>
    <numFmt numFmtId="189" formatCode="\(#,##0.0&quot; ha&quot;\)"/>
    <numFmt numFmtId="190" formatCode="#,##0&quot; m&quot;"/>
    <numFmt numFmtId="191" formatCode="\(#,##0&quot; m&quot;\)"/>
    <numFmt numFmtId="192" formatCode="\(#,##0&quot; 回&quot;\)"/>
  </numFmts>
  <fonts count="38" x14ac:knownFonts="1">
    <font>
      <sz val="10"/>
      <color theme="1"/>
      <name val="ＭＳ Ｐゴシック"/>
      <family val="2"/>
      <charset val="128"/>
      <scheme val="minor"/>
    </font>
    <font>
      <sz val="10"/>
      <color theme="1"/>
      <name val="ＭＳ Ｐゴシック"/>
      <family val="2"/>
      <charset val="128"/>
      <scheme val="minor"/>
    </font>
    <font>
      <sz val="6"/>
      <name val="ＭＳ Ｐゴシック"/>
      <family val="2"/>
      <charset val="128"/>
      <scheme val="minor"/>
    </font>
    <font>
      <sz val="12"/>
      <color theme="1"/>
      <name val="ＭＳ Ｐゴシック"/>
      <family val="2"/>
      <charset val="128"/>
      <scheme val="minor"/>
    </font>
    <font>
      <sz val="12"/>
      <name val="ＭＳ Ｐ明朝"/>
      <family val="1"/>
      <charset val="128"/>
    </font>
    <font>
      <sz val="10"/>
      <name val="ＭＳ Ｐ明朝"/>
      <family val="1"/>
      <charset val="128"/>
    </font>
    <font>
      <sz val="11"/>
      <color theme="1"/>
      <name val="ＭＳ Ｐ明朝"/>
      <family val="1"/>
      <charset val="128"/>
    </font>
    <font>
      <sz val="11"/>
      <name val="ＭＳ Ｐ明朝"/>
      <family val="1"/>
      <charset val="128"/>
    </font>
    <font>
      <b/>
      <sz val="12"/>
      <name val="ＭＳ Ｐゴシック"/>
      <family val="3"/>
      <charset val="128"/>
      <scheme val="minor"/>
    </font>
    <font>
      <sz val="12"/>
      <name val="ＭＳ Ｐゴシック"/>
      <family val="2"/>
      <charset val="128"/>
      <scheme val="minor"/>
    </font>
    <font>
      <b/>
      <u/>
      <sz val="12"/>
      <name val="ＭＳ Ｐゴシック"/>
      <family val="3"/>
      <charset val="128"/>
      <scheme val="minor"/>
    </font>
    <font>
      <b/>
      <sz val="12"/>
      <color rgb="FFFF0000"/>
      <name val="ＭＳ Ｐゴシック"/>
      <family val="3"/>
      <charset val="128"/>
      <scheme val="minor"/>
    </font>
    <font>
      <b/>
      <u/>
      <sz val="12"/>
      <color rgb="FF0000CC"/>
      <name val="ＭＳ Ｐゴシック"/>
      <family val="3"/>
      <charset val="128"/>
      <scheme val="minor"/>
    </font>
    <font>
      <b/>
      <u/>
      <sz val="12"/>
      <color rgb="FFFFFF00"/>
      <name val="ＭＳ Ｐゴシック"/>
      <family val="3"/>
      <charset val="128"/>
      <scheme val="minor"/>
    </font>
    <font>
      <sz val="12"/>
      <color theme="0"/>
      <name val="ＭＳ Ｐゴシック"/>
      <family val="3"/>
      <charset val="128"/>
      <scheme val="minor"/>
    </font>
    <font>
      <sz val="12"/>
      <name val="ＭＳ Ｐゴシック"/>
      <family val="3"/>
      <charset val="128"/>
      <scheme val="minor"/>
    </font>
    <font>
      <b/>
      <sz val="12"/>
      <color rgb="FF0000CC"/>
      <name val="ＭＳ Ｐゴシック"/>
      <family val="3"/>
      <charset val="128"/>
      <scheme val="minor"/>
    </font>
    <font>
      <sz val="12"/>
      <color rgb="FF0000CC"/>
      <name val="ＭＳ Ｐゴシック"/>
      <family val="3"/>
      <charset val="128"/>
      <scheme val="minor"/>
    </font>
    <font>
      <u/>
      <sz val="12"/>
      <name val="ＭＳ Ｐ明朝"/>
      <family val="1"/>
      <charset val="128"/>
    </font>
    <font>
      <sz val="12"/>
      <color rgb="FFFFFF00"/>
      <name val="ＭＳ Ｐゴシック"/>
      <family val="3"/>
      <charset val="128"/>
      <scheme val="minor"/>
    </font>
    <font>
      <b/>
      <sz val="12"/>
      <color theme="1"/>
      <name val="ＭＳ Ｐゴシック"/>
      <family val="3"/>
      <charset val="128"/>
      <scheme val="minor"/>
    </font>
    <font>
      <b/>
      <u/>
      <sz val="12"/>
      <color rgb="FFFFC000"/>
      <name val="ＭＳ Ｐゴシック"/>
      <family val="3"/>
      <charset val="128"/>
      <scheme val="minor"/>
    </font>
    <font>
      <sz val="10"/>
      <color theme="1"/>
      <name val="ＭＳ 明朝"/>
      <family val="1"/>
      <charset val="128"/>
    </font>
    <font>
      <sz val="11"/>
      <name val="ＭＳ 明朝"/>
      <family val="1"/>
      <charset val="128"/>
    </font>
    <font>
      <u/>
      <sz val="11"/>
      <name val="ＭＳ 明朝"/>
      <family val="1"/>
      <charset val="128"/>
    </font>
    <font>
      <sz val="10"/>
      <color theme="1"/>
      <name val="ＭＳ Ｐ明朝"/>
      <family val="1"/>
      <charset val="128"/>
    </font>
    <font>
      <sz val="10"/>
      <color theme="0"/>
      <name val="ＭＳ Ｐ明朝"/>
      <family val="1"/>
      <charset val="128"/>
    </font>
    <font>
      <sz val="10"/>
      <color rgb="FFFFFF00"/>
      <name val="ＭＳ Ｐ明朝"/>
      <family val="1"/>
      <charset val="128"/>
    </font>
    <font>
      <b/>
      <sz val="10"/>
      <color rgb="FFFFFF00"/>
      <name val="ＭＳ Ｐ明朝"/>
      <family val="1"/>
      <charset val="128"/>
    </font>
    <font>
      <b/>
      <sz val="10"/>
      <color theme="0"/>
      <name val="ＭＳ Ｐ明朝"/>
      <family val="1"/>
      <charset val="128"/>
    </font>
    <font>
      <sz val="10"/>
      <color rgb="FF0000CC"/>
      <name val="ＭＳ Ｐ明朝"/>
      <family val="1"/>
      <charset val="128"/>
    </font>
    <font>
      <b/>
      <sz val="10"/>
      <name val="ＭＳ Ｐ明朝"/>
      <family val="1"/>
      <charset val="128"/>
    </font>
    <font>
      <sz val="10"/>
      <color rgb="FFFF0000"/>
      <name val="ＭＳ Ｐ明朝"/>
      <family val="1"/>
      <charset val="128"/>
    </font>
    <font>
      <u/>
      <sz val="10"/>
      <name val="ＭＳ Ｐ明朝"/>
      <family val="1"/>
      <charset val="128"/>
    </font>
    <font>
      <sz val="9"/>
      <name val="ＭＳ Ｐ明朝"/>
      <family val="1"/>
      <charset val="128"/>
    </font>
    <font>
      <u/>
      <sz val="12"/>
      <color rgb="FF0000CC"/>
      <name val="ＭＳ Ｐ明朝"/>
      <family val="1"/>
      <charset val="128"/>
    </font>
    <font>
      <b/>
      <sz val="18"/>
      <color rgb="FFFF0000"/>
      <name val="ＭＳ Ｐゴシック"/>
      <family val="3"/>
      <charset val="128"/>
      <scheme val="minor"/>
    </font>
    <font>
      <b/>
      <u/>
      <sz val="18"/>
      <color rgb="FF0000CC"/>
      <name val="ＭＳ Ｐゴシック"/>
      <family val="3"/>
      <charset val="128"/>
      <scheme val="minor"/>
    </font>
  </fonts>
  <fills count="3">
    <fill>
      <patternFill patternType="none"/>
    </fill>
    <fill>
      <patternFill patternType="gray125"/>
    </fill>
    <fill>
      <patternFill patternType="solid">
        <fgColor theme="4" tint="0.79998168889431442"/>
        <bgColor indexed="64"/>
      </patternFill>
    </fill>
  </fills>
  <borders count="4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bottom style="dotted">
        <color indexed="64"/>
      </bottom>
      <diagonal/>
    </border>
    <border>
      <left/>
      <right style="thin">
        <color indexed="64"/>
      </right>
      <top/>
      <bottom style="dotted">
        <color indexed="64"/>
      </bottom>
      <diagonal/>
    </border>
    <border>
      <left/>
      <right/>
      <top/>
      <bottom style="dotted">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style="thin">
        <color auto="1"/>
      </left>
      <right/>
      <top style="thin">
        <color auto="1"/>
      </top>
      <bottom/>
      <diagonal/>
    </border>
    <border>
      <left/>
      <right style="thin">
        <color auto="1"/>
      </right>
      <top style="thin">
        <color auto="1"/>
      </top>
      <bottom/>
      <diagonal/>
    </border>
    <border>
      <left/>
      <right style="thin">
        <color indexed="64"/>
      </right>
      <top/>
      <bottom/>
      <diagonal/>
    </border>
    <border>
      <left style="thin">
        <color indexed="64"/>
      </left>
      <right style="thin">
        <color indexed="64"/>
      </right>
      <top/>
      <bottom style="dotted">
        <color indexed="64"/>
      </bottom>
      <diagonal/>
    </border>
    <border>
      <left style="thin">
        <color indexed="64"/>
      </left>
      <right style="thin">
        <color indexed="64"/>
      </right>
      <top style="dotted">
        <color indexed="64"/>
      </top>
      <bottom/>
      <diagonal/>
    </border>
    <border>
      <left style="thin">
        <color indexed="64"/>
      </left>
      <right style="thin">
        <color indexed="64"/>
      </right>
      <top style="thin">
        <color indexed="64"/>
      </top>
      <bottom/>
      <diagonal/>
    </border>
    <border>
      <left style="thin">
        <color indexed="64"/>
      </left>
      <right style="thin">
        <color indexed="64"/>
      </right>
      <top/>
      <bottom style="double">
        <color indexed="64"/>
      </bottom>
      <diagonal/>
    </border>
    <border>
      <left style="thin">
        <color indexed="64"/>
      </left>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indexed="64"/>
      </right>
      <top style="thin">
        <color auto="1"/>
      </top>
      <bottom style="hair">
        <color auto="1"/>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auto="1"/>
      </left>
      <right/>
      <top style="hair">
        <color auto="1"/>
      </top>
      <bottom style="thin">
        <color indexed="64"/>
      </bottom>
      <diagonal/>
    </border>
    <border>
      <left/>
      <right/>
      <top style="hair">
        <color auto="1"/>
      </top>
      <bottom style="thin">
        <color indexed="64"/>
      </bottom>
      <diagonal/>
    </border>
    <border>
      <left/>
      <right style="thin">
        <color indexed="64"/>
      </right>
      <top style="hair">
        <color auto="1"/>
      </top>
      <bottom style="thin">
        <color indexed="64"/>
      </bottom>
      <diagonal/>
    </border>
    <border>
      <left style="medium">
        <color rgb="FFC00000"/>
      </left>
      <right/>
      <top style="medium">
        <color rgb="FFC00000"/>
      </top>
      <bottom style="medium">
        <color rgb="FFC00000"/>
      </bottom>
      <diagonal/>
    </border>
    <border>
      <left/>
      <right/>
      <top style="medium">
        <color rgb="FFC00000"/>
      </top>
      <bottom style="medium">
        <color rgb="FFC00000"/>
      </bottom>
      <diagonal/>
    </border>
    <border>
      <left/>
      <right style="medium">
        <color rgb="FFC00000"/>
      </right>
      <top style="medium">
        <color rgb="FFC00000"/>
      </top>
      <bottom style="medium">
        <color rgb="FFC00000"/>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272">
    <xf numFmtId="0" fontId="0" fillId="0" borderId="0" xfId="0">
      <alignment vertical="center"/>
    </xf>
    <xf numFmtId="38" fontId="4" fillId="0" borderId="0" xfId="1" applyFont="1" applyFill="1" applyAlignment="1" applyProtection="1">
      <alignment horizontal="left" vertical="center" indent="1"/>
      <protection locked="0"/>
    </xf>
    <xf numFmtId="0" fontId="4" fillId="0" borderId="0" xfId="1" applyNumberFormat="1" applyFont="1" applyFill="1" applyAlignment="1" applyProtection="1">
      <alignment horizontal="right" vertical="center"/>
    </xf>
    <xf numFmtId="38" fontId="5" fillId="2" borderId="25" xfId="1" applyFont="1" applyFill="1" applyBorder="1" applyProtection="1">
      <alignment vertical="center"/>
      <protection locked="0"/>
    </xf>
    <xf numFmtId="38" fontId="5" fillId="2" borderId="26" xfId="1" applyFont="1" applyFill="1" applyBorder="1" applyAlignment="1" applyProtection="1">
      <alignment horizontal="left" vertical="center"/>
      <protection locked="0"/>
    </xf>
    <xf numFmtId="38" fontId="5" fillId="2" borderId="26" xfId="1" applyFont="1" applyFill="1" applyBorder="1" applyProtection="1">
      <alignment vertical="center"/>
      <protection locked="0"/>
    </xf>
    <xf numFmtId="38" fontId="5" fillId="2" borderId="15" xfId="1" applyFont="1" applyFill="1" applyBorder="1" applyProtection="1">
      <alignment vertical="center"/>
      <protection locked="0"/>
    </xf>
    <xf numFmtId="38" fontId="5" fillId="2" borderId="26" xfId="1" applyFont="1" applyFill="1" applyBorder="1" applyAlignment="1" applyProtection="1">
      <alignment horizontal="center" vertical="center"/>
      <protection locked="0"/>
    </xf>
    <xf numFmtId="38" fontId="5" fillId="2" borderId="26" xfId="1" applyFont="1" applyFill="1" applyBorder="1" applyAlignment="1" applyProtection="1">
      <protection locked="0"/>
    </xf>
    <xf numFmtId="38" fontId="5" fillId="2" borderId="21" xfId="1" applyFont="1" applyFill="1" applyBorder="1" applyProtection="1">
      <alignment vertical="center"/>
      <protection locked="0"/>
    </xf>
    <xf numFmtId="38" fontId="5" fillId="2" borderId="21" xfId="1" applyFont="1" applyFill="1" applyBorder="1" applyAlignment="1" applyProtection="1">
      <protection locked="0"/>
    </xf>
    <xf numFmtId="38" fontId="5" fillId="2" borderId="29" xfId="1" applyFont="1" applyFill="1" applyBorder="1" applyProtection="1">
      <alignment vertical="center"/>
      <protection locked="0"/>
    </xf>
    <xf numFmtId="38" fontId="5" fillId="2" borderId="20" xfId="1" applyFont="1" applyFill="1" applyBorder="1" applyProtection="1">
      <alignment vertical="center"/>
      <protection locked="0"/>
    </xf>
    <xf numFmtId="38" fontId="5" fillId="2" borderId="30" xfId="1" applyFont="1" applyFill="1" applyBorder="1" applyAlignment="1" applyProtection="1">
      <alignment horizontal="center" vertical="center"/>
      <protection locked="0"/>
    </xf>
    <xf numFmtId="0" fontId="4" fillId="0" borderId="0" xfId="0" applyFont="1">
      <alignment vertical="center"/>
    </xf>
    <xf numFmtId="38" fontId="4" fillId="0" borderId="0" xfId="1" applyFont="1" applyProtection="1">
      <alignment vertical="center"/>
    </xf>
    <xf numFmtId="38" fontId="9" fillId="0" borderId="0" xfId="1" applyFont="1" applyAlignment="1" applyProtection="1">
      <alignment horizontal="center" vertical="center"/>
    </xf>
    <xf numFmtId="38" fontId="3" fillId="0" borderId="0" xfId="1" applyFont="1" applyProtection="1">
      <alignment vertical="center"/>
    </xf>
    <xf numFmtId="38" fontId="3" fillId="0" borderId="0" xfId="1" applyFont="1" applyAlignment="1" applyProtection="1">
      <alignment horizontal="right" vertical="center"/>
    </xf>
    <xf numFmtId="38" fontId="9" fillId="0" borderId="0" xfId="1" applyFont="1" applyProtection="1">
      <alignment vertical="center"/>
    </xf>
    <xf numFmtId="38" fontId="4" fillId="0" borderId="0" xfId="1" applyFont="1" applyAlignment="1" applyProtection="1">
      <alignment horizontal="center" vertical="center"/>
    </xf>
    <xf numFmtId="0" fontId="3" fillId="0" borderId="0" xfId="0" applyFont="1">
      <alignment vertical="center"/>
    </xf>
    <xf numFmtId="0" fontId="3" fillId="0" borderId="0" xfId="0" applyFont="1" applyAlignment="1">
      <alignment horizontal="right" vertical="center"/>
    </xf>
    <xf numFmtId="38" fontId="14" fillId="0" borderId="0" xfId="1" applyFont="1" applyProtection="1">
      <alignment vertical="center"/>
    </xf>
    <xf numFmtId="38" fontId="4" fillId="0" borderId="0" xfId="1" applyFont="1" applyAlignment="1" applyProtection="1">
      <alignment horizontal="left" vertical="center" indent="2"/>
    </xf>
    <xf numFmtId="0" fontId="15" fillId="0" borderId="0" xfId="0" applyFont="1">
      <alignment vertical="center"/>
    </xf>
    <xf numFmtId="38" fontId="14" fillId="0" borderId="0" xfId="1" applyFont="1" applyBorder="1" applyProtection="1">
      <alignment vertical="center"/>
    </xf>
    <xf numFmtId="0" fontId="4" fillId="0" borderId="0" xfId="0" applyFont="1" applyAlignment="1">
      <alignment horizontal="left" vertical="center" indent="2"/>
    </xf>
    <xf numFmtId="0" fontId="4" fillId="0" borderId="0" xfId="0" applyFont="1" applyAlignment="1">
      <alignment horizontal="right" vertical="center" indent="1"/>
    </xf>
    <xf numFmtId="0" fontId="4" fillId="0" borderId="0" xfId="0" applyFont="1" applyAlignment="1">
      <alignment horizontal="center" vertical="center"/>
    </xf>
    <xf numFmtId="0" fontId="4" fillId="0" borderId="0" xfId="0" applyFont="1" applyAlignment="1">
      <alignment horizontal="left" vertical="center"/>
    </xf>
    <xf numFmtId="38" fontId="7" fillId="0" borderId="0" xfId="1" applyFont="1" applyAlignment="1" applyProtection="1">
      <alignment horizontal="center" vertical="center"/>
    </xf>
    <xf numFmtId="38" fontId="8" fillId="0" borderId="0" xfId="1" applyFont="1" applyAlignment="1" applyProtection="1">
      <alignment horizontal="center" vertical="center"/>
    </xf>
    <xf numFmtId="38" fontId="8" fillId="0" borderId="0" xfId="1" applyFont="1" applyFill="1" applyBorder="1" applyAlignment="1" applyProtection="1">
      <alignment vertical="center"/>
    </xf>
    <xf numFmtId="38" fontId="14" fillId="0" borderId="0" xfId="1" applyFont="1" applyFill="1" applyBorder="1" applyProtection="1">
      <alignment vertical="center"/>
    </xf>
    <xf numFmtId="38" fontId="14" fillId="0" borderId="0" xfId="1" applyFont="1" applyFill="1" applyProtection="1">
      <alignment vertical="center"/>
    </xf>
    <xf numFmtId="38" fontId="4" fillId="0" borderId="0" xfId="1" applyFont="1" applyFill="1" applyProtection="1">
      <alignment vertical="center"/>
    </xf>
    <xf numFmtId="38" fontId="7" fillId="0" borderId="0" xfId="1" applyFont="1" applyFill="1" applyAlignment="1" applyProtection="1">
      <alignment horizontal="center" vertical="center"/>
    </xf>
    <xf numFmtId="38" fontId="4" fillId="0" borderId="0" xfId="1" applyFont="1" applyFill="1" applyAlignment="1" applyProtection="1">
      <alignment horizontal="left" vertical="center" indent="1"/>
    </xf>
    <xf numFmtId="38" fontId="8" fillId="0" borderId="0" xfId="1" applyFont="1" applyFill="1" applyAlignment="1" applyProtection="1">
      <alignment horizontal="center" vertical="center"/>
    </xf>
    <xf numFmtId="38" fontId="8" fillId="0" borderId="0" xfId="1" applyFont="1" applyFill="1" applyBorder="1" applyAlignment="1" applyProtection="1">
      <alignment horizontal="left" vertical="center"/>
    </xf>
    <xf numFmtId="0" fontId="15" fillId="0" borderId="0" xfId="0" applyFont="1" applyAlignment="1">
      <alignment horizontal="left" vertical="center"/>
    </xf>
    <xf numFmtId="38" fontId="3" fillId="0" borderId="0" xfId="1" applyFont="1" applyFill="1" applyProtection="1">
      <alignment vertical="center"/>
    </xf>
    <xf numFmtId="38" fontId="3" fillId="0" borderId="0" xfId="1" applyFont="1" applyFill="1" applyAlignment="1" applyProtection="1">
      <alignment horizontal="right" vertical="center"/>
    </xf>
    <xf numFmtId="0" fontId="14" fillId="0" borderId="0" xfId="0" applyFont="1">
      <alignment vertical="center"/>
    </xf>
    <xf numFmtId="38" fontId="15" fillId="0" borderId="0" xfId="1" applyFont="1" applyAlignment="1" applyProtection="1">
      <alignment horizontal="center" vertical="center"/>
    </xf>
    <xf numFmtId="38" fontId="16" fillId="0" borderId="0" xfId="1" applyFont="1" applyFill="1" applyBorder="1" applyAlignment="1" applyProtection="1">
      <alignment vertical="center"/>
    </xf>
    <xf numFmtId="0" fontId="17" fillId="0" borderId="0" xfId="0" applyFont="1">
      <alignment vertical="center"/>
    </xf>
    <xf numFmtId="183" fontId="4" fillId="0" borderId="0" xfId="1" applyNumberFormat="1" applyFont="1" applyFill="1" applyProtection="1">
      <alignment vertical="center"/>
    </xf>
    <xf numFmtId="182" fontId="4" fillId="0" borderId="0" xfId="1" applyNumberFormat="1" applyFont="1" applyFill="1" applyProtection="1">
      <alignment vertical="center"/>
    </xf>
    <xf numFmtId="38" fontId="8" fillId="0" borderId="0" xfId="1" applyFont="1" applyProtection="1">
      <alignment vertical="center"/>
    </xf>
    <xf numFmtId="38" fontId="19" fillId="0" borderId="0" xfId="1" applyFont="1" applyProtection="1">
      <alignment vertical="center"/>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7" fillId="0" borderId="1" xfId="0" applyFont="1" applyBorder="1" applyAlignment="1">
      <alignment horizontal="center" vertical="center" wrapText="1"/>
    </xf>
    <xf numFmtId="38" fontId="20" fillId="0" borderId="0" xfId="1" applyFont="1" applyAlignment="1" applyProtection="1">
      <alignment vertical="top"/>
    </xf>
    <xf numFmtId="183" fontId="3" fillId="0" borderId="0" xfId="1" applyNumberFormat="1" applyFont="1" applyAlignment="1" applyProtection="1">
      <alignment horizontal="right" vertical="center"/>
    </xf>
    <xf numFmtId="187" fontId="5" fillId="0" borderId="0" xfId="0" applyNumberFormat="1" applyFont="1" applyAlignment="1">
      <alignment horizontal="right" vertical="center" wrapText="1"/>
    </xf>
    <xf numFmtId="176" fontId="5" fillId="0" borderId="30" xfId="0" applyNumberFormat="1" applyFont="1" applyBorder="1" applyAlignment="1">
      <alignment horizontal="right" vertical="center" wrapText="1"/>
    </xf>
    <xf numFmtId="176" fontId="5" fillId="0" borderId="0" xfId="0" applyNumberFormat="1" applyFont="1" applyAlignment="1">
      <alignment horizontal="right" vertical="center" wrapText="1"/>
    </xf>
    <xf numFmtId="186" fontId="5" fillId="0" borderId="10" xfId="0" applyNumberFormat="1" applyFont="1" applyBorder="1" applyAlignment="1">
      <alignment horizontal="right" vertical="center" wrapText="1"/>
    </xf>
    <xf numFmtId="186" fontId="5" fillId="0" borderId="20" xfId="0" applyNumberFormat="1" applyFont="1" applyBorder="1" applyAlignment="1">
      <alignment horizontal="right" vertical="center" wrapText="1"/>
    </xf>
    <xf numFmtId="38" fontId="8" fillId="0" borderId="0" xfId="1" applyFont="1" applyBorder="1" applyAlignment="1" applyProtection="1">
      <alignment horizontal="center" vertical="center"/>
    </xf>
    <xf numFmtId="0" fontId="15" fillId="0" borderId="0" xfId="0" applyFont="1" applyAlignment="1">
      <alignment horizontal="left" vertical="center" wrapText="1"/>
    </xf>
    <xf numFmtId="0" fontId="15" fillId="0" borderId="0" xfId="0" applyFont="1" applyAlignment="1">
      <alignment vertical="center" wrapText="1"/>
    </xf>
    <xf numFmtId="38" fontId="3" fillId="0" borderId="0" xfId="1" applyFont="1" applyAlignment="1" applyProtection="1">
      <alignment horizontal="center" vertical="center"/>
    </xf>
    <xf numFmtId="38" fontId="15" fillId="0" borderId="0" xfId="1" applyFont="1" applyFill="1" applyProtection="1">
      <alignment vertical="center"/>
    </xf>
    <xf numFmtId="0" fontId="15" fillId="0" borderId="0" xfId="0" applyFont="1" applyAlignment="1">
      <alignment vertical="top" wrapText="1"/>
    </xf>
    <xf numFmtId="38" fontId="3" fillId="0" borderId="0" xfId="1" applyFont="1" applyBorder="1" applyProtection="1">
      <alignment vertical="center"/>
    </xf>
    <xf numFmtId="38" fontId="15" fillId="0" borderId="0" xfId="1" applyFont="1" applyFill="1" applyBorder="1" applyProtection="1">
      <alignment vertical="center"/>
    </xf>
    <xf numFmtId="0" fontId="5" fillId="0" borderId="5" xfId="0" applyFont="1" applyBorder="1" applyAlignment="1">
      <alignment horizontal="right" vertical="center" wrapText="1"/>
    </xf>
    <xf numFmtId="0" fontId="5" fillId="0" borderId="21" xfId="0" applyFont="1" applyBorder="1" applyAlignment="1">
      <alignment horizontal="right" vertical="center" wrapText="1"/>
    </xf>
    <xf numFmtId="176" fontId="5" fillId="0" borderId="6" xfId="0" applyNumberFormat="1" applyFont="1" applyBorder="1" applyAlignment="1">
      <alignment horizontal="right" vertical="center" wrapText="1"/>
    </xf>
    <xf numFmtId="176" fontId="5" fillId="0" borderId="21" xfId="0" applyNumberFormat="1" applyFont="1" applyBorder="1" applyAlignment="1">
      <alignment horizontal="right" vertical="center" wrapText="1"/>
    </xf>
    <xf numFmtId="176" fontId="15" fillId="0" borderId="0" xfId="0" applyNumberFormat="1" applyFont="1" applyAlignment="1">
      <alignment vertical="top" wrapText="1"/>
    </xf>
    <xf numFmtId="0" fontId="5" fillId="0" borderId="11" xfId="0" applyFont="1" applyBorder="1" applyAlignment="1">
      <alignment horizontal="right" vertical="center" wrapText="1"/>
    </xf>
    <xf numFmtId="0" fontId="5" fillId="0" borderId="15" xfId="0" applyFont="1" applyBorder="1" applyAlignment="1">
      <alignment horizontal="right" vertical="center" wrapText="1"/>
    </xf>
    <xf numFmtId="184" fontId="5" fillId="0" borderId="12" xfId="0" applyNumberFormat="1" applyFont="1" applyBorder="1" applyAlignment="1">
      <alignment horizontal="right" vertical="center" wrapText="1"/>
    </xf>
    <xf numFmtId="184" fontId="5" fillId="0" borderId="15" xfId="0" applyNumberFormat="1" applyFont="1" applyBorder="1" applyAlignment="1">
      <alignment horizontal="right" vertical="center" wrapText="1"/>
    </xf>
    <xf numFmtId="184" fontId="5" fillId="0" borderId="10" xfId="0" applyNumberFormat="1" applyFont="1" applyBorder="1" applyAlignment="1">
      <alignment horizontal="right" vertical="center" wrapText="1"/>
    </xf>
    <xf numFmtId="184" fontId="5" fillId="0" borderId="20" xfId="0" applyNumberFormat="1" applyFont="1" applyBorder="1" applyAlignment="1">
      <alignment horizontal="right" vertical="center" wrapText="1"/>
    </xf>
    <xf numFmtId="0" fontId="5" fillId="0" borderId="15" xfId="0" applyFont="1" applyBorder="1" applyAlignment="1">
      <alignment horizontal="center" vertical="center" wrapText="1"/>
    </xf>
    <xf numFmtId="184" fontId="5" fillId="0" borderId="11" xfId="0" applyNumberFormat="1" applyFont="1" applyBorder="1" applyAlignment="1">
      <alignment horizontal="right" vertical="center" wrapText="1"/>
    </xf>
    <xf numFmtId="0" fontId="5" fillId="0" borderId="22" xfId="0" applyFont="1" applyBorder="1" applyAlignment="1">
      <alignment horizontal="center" vertical="center" wrapText="1"/>
    </xf>
    <xf numFmtId="176" fontId="5" fillId="0" borderId="22" xfId="0" applyNumberFormat="1" applyFont="1" applyBorder="1" applyAlignment="1">
      <alignment horizontal="right" vertical="center" wrapText="1"/>
    </xf>
    <xf numFmtId="38" fontId="8" fillId="0" borderId="0" xfId="1" applyFont="1" applyAlignment="1" applyProtection="1">
      <alignment vertical="center"/>
    </xf>
    <xf numFmtId="38" fontId="8" fillId="0" borderId="0" xfId="1" applyFont="1" applyFill="1" applyProtection="1">
      <alignment vertical="center"/>
    </xf>
    <xf numFmtId="0" fontId="5" fillId="0" borderId="23" xfId="0" applyFont="1" applyBorder="1" applyAlignment="1">
      <alignment horizontal="center" vertical="center" wrapText="1"/>
    </xf>
    <xf numFmtId="184" fontId="5" fillId="0" borderId="23" xfId="0" applyNumberFormat="1" applyFont="1" applyBorder="1" applyAlignment="1">
      <alignment horizontal="right" vertical="center" wrapText="1"/>
    </xf>
    <xf numFmtId="0" fontId="5" fillId="0" borderId="30" xfId="0" applyFont="1" applyBorder="1" applyAlignment="1">
      <alignment horizontal="center" vertical="center" wrapText="1"/>
    </xf>
    <xf numFmtId="184" fontId="5" fillId="0" borderId="30" xfId="0" applyNumberFormat="1" applyFont="1" applyBorder="1" applyAlignment="1">
      <alignment horizontal="right" vertical="center" wrapText="1"/>
    </xf>
    <xf numFmtId="184" fontId="5" fillId="0" borderId="0" xfId="0" applyNumberFormat="1" applyFont="1" applyAlignment="1">
      <alignment horizontal="right" vertical="center" wrapText="1"/>
    </xf>
    <xf numFmtId="0" fontId="5" fillId="0" borderId="20" xfId="0" applyFont="1" applyBorder="1" applyAlignment="1">
      <alignment horizontal="center" vertical="center" wrapText="1"/>
    </xf>
    <xf numFmtId="38" fontId="6" fillId="0" borderId="0" xfId="1" applyFont="1" applyProtection="1">
      <alignment vertical="center"/>
    </xf>
    <xf numFmtId="185" fontId="6" fillId="0" borderId="0" xfId="1" applyNumberFormat="1" applyFont="1" applyProtection="1">
      <alignment vertical="center"/>
    </xf>
    <xf numFmtId="177" fontId="5" fillId="0" borderId="30" xfId="0" applyNumberFormat="1" applyFont="1" applyBorder="1" applyAlignment="1" applyProtection="1">
      <alignment horizontal="right" vertical="center" wrapText="1"/>
      <protection locked="0"/>
    </xf>
    <xf numFmtId="189" fontId="5" fillId="0" borderId="20" xfId="0" applyNumberFormat="1" applyFont="1" applyBorder="1" applyAlignment="1" applyProtection="1">
      <alignment horizontal="right" vertical="center" wrapText="1"/>
      <protection locked="0"/>
    </xf>
    <xf numFmtId="177" fontId="31" fillId="0" borderId="30" xfId="0" applyNumberFormat="1" applyFont="1" applyBorder="1" applyAlignment="1" applyProtection="1">
      <alignment horizontal="right" vertical="center" wrapText="1"/>
      <protection locked="0"/>
    </xf>
    <xf numFmtId="189" fontId="5" fillId="0" borderId="15" xfId="0" applyNumberFormat="1" applyFont="1" applyBorder="1" applyAlignment="1" applyProtection="1">
      <alignment horizontal="right" vertical="center" wrapText="1"/>
      <protection locked="0"/>
    </xf>
    <xf numFmtId="176" fontId="5" fillId="0" borderId="30" xfId="0" applyNumberFormat="1" applyFont="1" applyBorder="1" applyAlignment="1" applyProtection="1">
      <alignment horizontal="right" vertical="center" wrapText="1"/>
      <protection locked="0"/>
    </xf>
    <xf numFmtId="184" fontId="5" fillId="0" borderId="20" xfId="0" applyNumberFormat="1" applyFont="1" applyBorder="1" applyAlignment="1" applyProtection="1">
      <alignment horizontal="right" vertical="center" wrapText="1"/>
      <protection locked="0"/>
    </xf>
    <xf numFmtId="176" fontId="5" fillId="0" borderId="21" xfId="0" applyNumberFormat="1" applyFont="1" applyBorder="1" applyAlignment="1" applyProtection="1">
      <alignment horizontal="right" vertical="center" wrapText="1"/>
      <protection locked="0"/>
    </xf>
    <xf numFmtId="184" fontId="5" fillId="0" borderId="11" xfId="0" applyNumberFormat="1" applyFont="1" applyBorder="1" applyAlignment="1" applyProtection="1">
      <alignment horizontal="right" vertical="center" wrapText="1"/>
      <protection locked="0"/>
    </xf>
    <xf numFmtId="186" fontId="5" fillId="0" borderId="20" xfId="0" applyNumberFormat="1" applyFont="1" applyBorder="1" applyAlignment="1" applyProtection="1">
      <alignment horizontal="right" vertical="center" wrapText="1"/>
      <protection locked="0"/>
    </xf>
    <xf numFmtId="190" fontId="5" fillId="0" borderId="30" xfId="0" applyNumberFormat="1" applyFont="1" applyBorder="1" applyAlignment="1" applyProtection="1">
      <alignment horizontal="right" vertical="center" wrapText="1"/>
      <protection locked="0"/>
    </xf>
    <xf numFmtId="191" fontId="5" fillId="0" borderId="20" xfId="0" applyNumberFormat="1" applyFont="1" applyBorder="1" applyAlignment="1" applyProtection="1">
      <alignment horizontal="right" vertical="center" wrapText="1"/>
      <protection locked="0"/>
    </xf>
    <xf numFmtId="180" fontId="5" fillId="0" borderId="30" xfId="0" applyNumberFormat="1" applyFont="1" applyBorder="1" applyAlignment="1" applyProtection="1">
      <alignment horizontal="right" vertical="center" wrapText="1"/>
      <protection locked="0"/>
    </xf>
    <xf numFmtId="192" fontId="5" fillId="0" borderId="30" xfId="0" applyNumberFormat="1" applyFont="1" applyBorder="1" applyAlignment="1" applyProtection="1">
      <alignment horizontal="right" vertical="center" wrapText="1"/>
      <protection locked="0"/>
    </xf>
    <xf numFmtId="49" fontId="4" fillId="0" borderId="0" xfId="1" applyNumberFormat="1" applyFont="1" applyFill="1" applyAlignment="1" applyProtection="1">
      <alignment horizontal="center" vertical="center"/>
      <protection locked="0"/>
    </xf>
    <xf numFmtId="0" fontId="5" fillId="0" borderId="0" xfId="0" applyFont="1">
      <alignment vertical="center"/>
    </xf>
    <xf numFmtId="38" fontId="5" fillId="0" borderId="0" xfId="1" applyFont="1" applyProtection="1">
      <alignment vertical="center"/>
    </xf>
    <xf numFmtId="38" fontId="25" fillId="0" borderId="0" xfId="1" applyFont="1" applyProtection="1">
      <alignment vertical="center"/>
    </xf>
    <xf numFmtId="38" fontId="26" fillId="0" borderId="0" xfId="1" applyFont="1" applyProtection="1">
      <alignment vertical="center"/>
    </xf>
    <xf numFmtId="38" fontId="27" fillId="0" borderId="0" xfId="1" applyFont="1" applyProtection="1">
      <alignment vertical="center"/>
    </xf>
    <xf numFmtId="0" fontId="5" fillId="0" borderId="1" xfId="0" applyFont="1" applyBorder="1" applyAlignment="1">
      <alignment horizontal="center" vertical="center" wrapText="1"/>
    </xf>
    <xf numFmtId="0" fontId="25" fillId="0" borderId="1" xfId="0" applyFont="1" applyBorder="1" applyAlignment="1">
      <alignment horizontal="center" vertical="center" wrapText="1"/>
    </xf>
    <xf numFmtId="38" fontId="31" fillId="0" borderId="0" xfId="1" applyFont="1" applyProtection="1">
      <alignment vertical="center"/>
    </xf>
    <xf numFmtId="38" fontId="28" fillId="0" borderId="0" xfId="1" applyFont="1" applyBorder="1" applyAlignment="1" applyProtection="1">
      <alignment horizontal="left" vertical="center"/>
    </xf>
    <xf numFmtId="38" fontId="29" fillId="0" borderId="0" xfId="1" applyFont="1" applyFill="1" applyBorder="1" applyAlignment="1" applyProtection="1">
      <alignment vertical="center"/>
    </xf>
    <xf numFmtId="38" fontId="27" fillId="0" borderId="0" xfId="1" applyFont="1" applyFill="1" applyProtection="1">
      <alignment vertical="center"/>
    </xf>
    <xf numFmtId="38" fontId="32" fillId="0" borderId="0" xfId="1" applyFont="1" applyProtection="1">
      <alignment vertical="center"/>
    </xf>
    <xf numFmtId="0" fontId="5" fillId="0" borderId="4" xfId="0" applyFont="1" applyBorder="1" applyAlignment="1">
      <alignment horizontal="left" vertical="center" wrapText="1"/>
    </xf>
    <xf numFmtId="38" fontId="30" fillId="0" borderId="0" xfId="1" applyFont="1" applyProtection="1">
      <alignment vertical="center"/>
    </xf>
    <xf numFmtId="0" fontId="5" fillId="0" borderId="0" xfId="0" applyFont="1" applyAlignment="1">
      <alignment horizontal="left" vertical="center"/>
    </xf>
    <xf numFmtId="38" fontId="5" fillId="0" borderId="32" xfId="1" applyFont="1" applyBorder="1" applyProtection="1">
      <alignment vertical="center"/>
    </xf>
    <xf numFmtId="38" fontId="5" fillId="0" borderId="33" xfId="1" applyFont="1" applyBorder="1" applyProtection="1">
      <alignment vertical="center"/>
    </xf>
    <xf numFmtId="38" fontId="5" fillId="0" borderId="35" xfId="1" applyFont="1" applyFill="1" applyBorder="1" applyProtection="1">
      <alignment vertical="center"/>
    </xf>
    <xf numFmtId="38" fontId="5" fillId="0" borderId="36" xfId="1" applyFont="1" applyFill="1" applyBorder="1" applyProtection="1">
      <alignment vertical="center"/>
    </xf>
    <xf numFmtId="38" fontId="5" fillId="0" borderId="0" xfId="1" applyFont="1" applyBorder="1" applyProtection="1">
      <alignment vertical="center"/>
    </xf>
    <xf numFmtId="38" fontId="5" fillId="0" borderId="0" xfId="1" applyFont="1" applyBorder="1" applyAlignment="1" applyProtection="1">
      <alignment horizontal="left" vertical="center" wrapText="1"/>
    </xf>
    <xf numFmtId="38" fontId="5" fillId="0" borderId="0" xfId="1" applyFont="1" applyBorder="1" applyAlignment="1" applyProtection="1">
      <alignment horizontal="left" vertical="center"/>
    </xf>
    <xf numFmtId="0" fontId="5" fillId="0" borderId="0" xfId="0" applyFont="1" applyAlignment="1">
      <alignment vertical="center" wrapText="1"/>
    </xf>
    <xf numFmtId="38" fontId="25" fillId="0" borderId="0" xfId="1" applyFont="1" applyAlignment="1" applyProtection="1">
      <alignment vertical="center"/>
    </xf>
    <xf numFmtId="38" fontId="25" fillId="0" borderId="0" xfId="1" applyFont="1" applyBorder="1" applyAlignment="1" applyProtection="1">
      <alignment vertical="center"/>
    </xf>
    <xf numFmtId="0" fontId="5" fillId="0" borderId="12" xfId="0" applyFont="1" applyBorder="1" applyAlignment="1">
      <alignment vertical="center" wrapText="1"/>
    </xf>
    <xf numFmtId="0" fontId="5" fillId="0" borderId="13" xfId="0" applyFont="1" applyBorder="1" applyAlignment="1">
      <alignment vertical="center" wrapText="1"/>
    </xf>
    <xf numFmtId="0" fontId="5" fillId="0" borderId="16" xfId="0" applyFont="1" applyBorder="1" applyAlignment="1">
      <alignment horizontal="left" vertical="center" wrapText="1"/>
    </xf>
    <xf numFmtId="0" fontId="5" fillId="0" borderId="0" xfId="0" applyFont="1" applyAlignment="1">
      <alignment horizontal="left" vertical="center" wrapText="1"/>
    </xf>
    <xf numFmtId="0" fontId="5" fillId="0" borderId="19" xfId="0" applyFont="1" applyBorder="1" applyAlignment="1">
      <alignment horizontal="left" vertical="center" wrapText="1"/>
    </xf>
    <xf numFmtId="0" fontId="5" fillId="0" borderId="8" xfId="0" applyFont="1" applyBorder="1" applyAlignment="1">
      <alignment horizontal="left" vertical="center" wrapText="1"/>
    </xf>
    <xf numFmtId="0" fontId="5" fillId="0" borderId="10" xfId="0" applyFont="1" applyBorder="1" applyAlignment="1">
      <alignment horizontal="left" vertical="center" wrapText="1"/>
    </xf>
    <xf numFmtId="0" fontId="5" fillId="0" borderId="9" xfId="0" applyFont="1" applyBorder="1" applyAlignment="1">
      <alignment horizontal="left" vertical="center" wrapText="1"/>
    </xf>
    <xf numFmtId="0" fontId="34" fillId="0" borderId="16" xfId="0" applyFont="1" applyBorder="1" applyAlignment="1">
      <alignment horizontal="left" vertical="center" wrapText="1"/>
    </xf>
    <xf numFmtId="0" fontId="34" fillId="0" borderId="0" xfId="0" applyFont="1" applyAlignment="1">
      <alignment horizontal="left" vertical="center" wrapText="1"/>
    </xf>
    <xf numFmtId="0" fontId="34" fillId="0" borderId="19" xfId="0" applyFont="1" applyBorder="1" applyAlignment="1">
      <alignment horizontal="left" vertical="center" wrapText="1"/>
    </xf>
    <xf numFmtId="0" fontId="34" fillId="0" borderId="11" xfId="0" applyFont="1" applyBorder="1" applyAlignment="1">
      <alignment horizontal="left" vertical="center" wrapText="1"/>
    </xf>
    <xf numFmtId="0" fontId="34" fillId="0" borderId="12" xfId="0" applyFont="1" applyBorder="1" applyAlignment="1">
      <alignment horizontal="left" vertical="center" wrapText="1"/>
    </xf>
    <xf numFmtId="0" fontId="34" fillId="0" borderId="13" xfId="0" applyFont="1" applyBorder="1" applyAlignment="1">
      <alignment horizontal="left" vertical="center" wrapText="1"/>
    </xf>
    <xf numFmtId="0" fontId="6" fillId="0" borderId="0" xfId="0" applyFont="1" applyAlignment="1">
      <alignment horizontal="left" vertical="center"/>
    </xf>
    <xf numFmtId="0" fontId="7" fillId="0" borderId="22" xfId="0" applyFont="1" applyBorder="1" applyAlignment="1">
      <alignment horizontal="center" vertical="center" wrapText="1"/>
    </xf>
    <xf numFmtId="0" fontId="7" fillId="0" borderId="23" xfId="0" applyFont="1" applyBorder="1" applyAlignment="1">
      <alignment horizontal="center" vertical="center" wrapText="1"/>
    </xf>
    <xf numFmtId="0" fontId="34" fillId="0" borderId="5" xfId="0" applyFont="1" applyBorder="1" applyAlignment="1">
      <alignment vertical="center" wrapText="1"/>
    </xf>
    <xf numFmtId="0" fontId="34" fillId="0" borderId="6" xfId="0" applyFont="1" applyBorder="1" applyAlignment="1">
      <alignment vertical="center" wrapText="1"/>
    </xf>
    <xf numFmtId="0" fontId="34" fillId="0" borderId="7" xfId="0" applyFont="1" applyBorder="1" applyAlignment="1">
      <alignment vertical="center" wrapText="1"/>
    </xf>
    <xf numFmtId="0" fontId="34" fillId="0" borderId="11" xfId="0" applyFont="1" applyBorder="1" applyAlignment="1">
      <alignment vertical="center" wrapText="1"/>
    </xf>
    <xf numFmtId="0" fontId="34" fillId="0" borderId="12" xfId="0" applyFont="1" applyBorder="1" applyAlignment="1">
      <alignment vertical="center" wrapText="1"/>
    </xf>
    <xf numFmtId="0" fontId="34" fillId="0" borderId="13" xfId="0" applyFont="1" applyBorder="1" applyAlignment="1">
      <alignment vertical="center" wrapText="1"/>
    </xf>
    <xf numFmtId="0" fontId="23" fillId="0" borderId="0" xfId="0" applyFont="1" applyAlignment="1">
      <alignment horizontal="left" vertical="center"/>
    </xf>
    <xf numFmtId="38" fontId="10" fillId="0" borderId="0" xfId="1" applyFont="1" applyAlignment="1" applyProtection="1">
      <alignment horizontal="left" vertical="center"/>
    </xf>
    <xf numFmtId="188" fontId="4" fillId="0" borderId="0" xfId="0" quotePrefix="1" applyNumberFormat="1" applyFont="1" applyAlignment="1" applyProtection="1">
      <alignment horizontal="right" vertical="center" indent="1"/>
      <protection locked="0"/>
    </xf>
    <xf numFmtId="0" fontId="4" fillId="0" borderId="0" xfId="0" applyFont="1" applyAlignment="1" applyProtection="1">
      <alignment horizontal="left" vertical="center" wrapText="1"/>
      <protection locked="0"/>
    </xf>
    <xf numFmtId="0" fontId="4" fillId="0" borderId="0" xfId="0" applyFont="1" applyAlignment="1">
      <alignment horizontal="left" vertical="center"/>
    </xf>
    <xf numFmtId="38" fontId="4" fillId="0" borderId="0" xfId="1" applyFont="1" applyFill="1" applyAlignment="1" applyProtection="1">
      <alignment horizontal="left" vertical="center"/>
      <protection locked="0"/>
    </xf>
    <xf numFmtId="0" fontId="4" fillId="0" borderId="0" xfId="0" applyFont="1" applyAlignment="1" applyProtection="1">
      <alignment horizontal="center" vertical="center"/>
      <protection locked="0"/>
    </xf>
    <xf numFmtId="38" fontId="36" fillId="0" borderId="40" xfId="1" applyFont="1" applyBorder="1" applyAlignment="1" applyProtection="1">
      <alignment vertical="center" wrapText="1"/>
    </xf>
    <xf numFmtId="38" fontId="36" fillId="0" borderId="41" xfId="1" applyFont="1" applyBorder="1" applyAlignment="1" applyProtection="1">
      <alignment vertical="center"/>
    </xf>
    <xf numFmtId="38" fontId="36" fillId="0" borderId="42" xfId="1" applyFont="1" applyBorder="1" applyAlignment="1" applyProtection="1">
      <alignment vertical="center"/>
    </xf>
    <xf numFmtId="38" fontId="8" fillId="0" borderId="0" xfId="1" applyFont="1" applyFill="1" applyBorder="1" applyAlignment="1" applyProtection="1">
      <alignment horizontal="left" vertical="center" wrapText="1"/>
    </xf>
    <xf numFmtId="0" fontId="8" fillId="0" borderId="0" xfId="0" applyFont="1" applyAlignment="1">
      <alignment horizontal="left" vertical="center" wrapText="1"/>
    </xf>
    <xf numFmtId="0" fontId="15" fillId="0" borderId="0" xfId="0" applyFont="1" applyAlignment="1">
      <alignment horizontal="left" vertical="center" wrapText="1"/>
    </xf>
    <xf numFmtId="0" fontId="15" fillId="0" borderId="0" xfId="0" applyFont="1" applyAlignment="1">
      <alignment vertical="center" wrapText="1"/>
    </xf>
    <xf numFmtId="0" fontId="7" fillId="0" borderId="5" xfId="0" applyFont="1" applyBorder="1" applyAlignment="1">
      <alignment vertical="center" wrapText="1"/>
    </xf>
    <xf numFmtId="0" fontId="7" fillId="0" borderId="6" xfId="0" applyFont="1" applyBorder="1" applyAlignment="1">
      <alignment vertical="center" wrapText="1"/>
    </xf>
    <xf numFmtId="0" fontId="7" fillId="0" borderId="7" xfId="0" applyFont="1" applyBorder="1" applyAlignment="1">
      <alignment vertical="center" wrapText="1"/>
    </xf>
    <xf numFmtId="0" fontId="7" fillId="0" borderId="8" xfId="0" applyFont="1" applyBorder="1" applyAlignment="1">
      <alignment vertical="center" wrapText="1"/>
    </xf>
    <xf numFmtId="0" fontId="7" fillId="0" borderId="10" xfId="0" applyFont="1" applyBorder="1" applyAlignment="1">
      <alignment vertical="center" wrapText="1"/>
    </xf>
    <xf numFmtId="0" fontId="7" fillId="0" borderId="9" xfId="0" applyFont="1" applyBorder="1" applyAlignment="1">
      <alignment vertical="center" wrapText="1"/>
    </xf>
    <xf numFmtId="181" fontId="5" fillId="0" borderId="5" xfId="0" applyNumberFormat="1" applyFont="1" applyBorder="1" applyAlignment="1">
      <alignment horizontal="right" vertical="center" wrapText="1"/>
    </xf>
    <xf numFmtId="181" fontId="5" fillId="0" borderId="8" xfId="0" applyNumberFormat="1" applyFont="1" applyBorder="1" applyAlignment="1">
      <alignment horizontal="right" vertical="center" wrapText="1"/>
    </xf>
    <xf numFmtId="38" fontId="8" fillId="0" borderId="0" xfId="1" applyFont="1" applyAlignment="1" applyProtection="1">
      <alignment horizontal="center" vertical="center"/>
    </xf>
    <xf numFmtId="38" fontId="8" fillId="0" borderId="0" xfId="1" applyFont="1" applyFill="1" applyBorder="1" applyAlignment="1" applyProtection="1">
      <alignment horizontal="left" vertical="center"/>
    </xf>
    <xf numFmtId="0" fontId="7" fillId="0" borderId="5" xfId="0" applyFont="1" applyBorder="1" applyAlignment="1">
      <alignment vertical="center" shrinkToFit="1"/>
    </xf>
    <xf numFmtId="0" fontId="7" fillId="0" borderId="6" xfId="0" applyFont="1" applyBorder="1" applyAlignment="1">
      <alignment vertical="center" shrinkToFit="1"/>
    </xf>
    <xf numFmtId="0" fontId="7" fillId="0" borderId="7" xfId="0" applyFont="1" applyBorder="1" applyAlignment="1">
      <alignment vertical="center" shrinkToFit="1"/>
    </xf>
    <xf numFmtId="0" fontId="7" fillId="0" borderId="8" xfId="0" applyFont="1" applyBorder="1" applyAlignment="1">
      <alignment vertical="center" shrinkToFit="1"/>
    </xf>
    <xf numFmtId="0" fontId="7" fillId="0" borderId="10" xfId="0" applyFont="1" applyBorder="1" applyAlignment="1">
      <alignment vertical="center" shrinkToFit="1"/>
    </xf>
    <xf numFmtId="0" fontId="7" fillId="0" borderId="9" xfId="0" applyFont="1" applyBorder="1" applyAlignment="1">
      <alignment vertical="center" shrinkToFit="1"/>
    </xf>
    <xf numFmtId="179" fontId="5" fillId="0" borderId="5" xfId="0" applyNumberFormat="1" applyFont="1" applyBorder="1" applyAlignment="1">
      <alignment vertical="center" wrapText="1"/>
    </xf>
    <xf numFmtId="179" fontId="5" fillId="0" borderId="8" xfId="0" applyNumberFormat="1" applyFont="1" applyBorder="1" applyAlignment="1">
      <alignment vertical="center" wrapText="1"/>
    </xf>
    <xf numFmtId="0" fontId="7" fillId="0" borderId="5" xfId="0" applyFont="1" applyBorder="1" applyAlignment="1">
      <alignment horizontal="center" vertical="center" wrapText="1"/>
    </xf>
    <xf numFmtId="0" fontId="7" fillId="0" borderId="6" xfId="0" applyFont="1" applyBorder="1" applyAlignment="1">
      <alignment horizontal="center" vertical="center" wrapText="1"/>
    </xf>
    <xf numFmtId="0" fontId="7" fillId="0" borderId="7"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3" xfId="0" applyFont="1" applyBorder="1" applyAlignment="1">
      <alignment horizontal="center" vertical="center" wrapText="1"/>
    </xf>
    <xf numFmtId="38" fontId="8" fillId="0" borderId="0" xfId="1" applyFont="1" applyBorder="1" applyAlignment="1" applyProtection="1">
      <alignment horizontal="center" vertical="center"/>
    </xf>
    <xf numFmtId="0" fontId="34" fillId="0" borderId="8" xfId="0" applyFont="1" applyBorder="1" applyAlignment="1">
      <alignment horizontal="left" vertical="center" wrapText="1"/>
    </xf>
    <xf numFmtId="0" fontId="34" fillId="0" borderId="10" xfId="0" applyFont="1" applyBorder="1" applyAlignment="1">
      <alignment horizontal="left" vertical="center" wrapText="1"/>
    </xf>
    <xf numFmtId="0" fontId="34" fillId="0" borderId="9" xfId="0" applyFont="1" applyBorder="1" applyAlignment="1">
      <alignment horizontal="left" vertical="center" wrapText="1"/>
    </xf>
    <xf numFmtId="0" fontId="7" fillId="0" borderId="17" xfId="0" applyFont="1" applyBorder="1" applyAlignment="1">
      <alignment horizontal="left" vertical="center" wrapText="1"/>
    </xf>
    <xf numFmtId="0" fontId="7" fillId="0" borderId="14" xfId="0" applyFont="1" applyBorder="1" applyAlignment="1">
      <alignment horizontal="left" vertical="center" wrapText="1"/>
    </xf>
    <xf numFmtId="0" fontId="7" fillId="0" borderId="18" xfId="0" applyFont="1" applyBorder="1" applyAlignment="1">
      <alignment horizontal="left" vertical="center" wrapText="1"/>
    </xf>
    <xf numFmtId="0" fontId="7" fillId="0" borderId="8" xfId="0" applyFont="1" applyBorder="1" applyAlignment="1">
      <alignment horizontal="left" vertical="center" wrapText="1"/>
    </xf>
    <xf numFmtId="0" fontId="7" fillId="0" borderId="10" xfId="0" applyFont="1" applyBorder="1" applyAlignment="1">
      <alignment horizontal="left" vertical="center" wrapText="1"/>
    </xf>
    <xf numFmtId="0" fontId="7" fillId="0" borderId="9" xfId="0" applyFont="1" applyBorder="1" applyAlignment="1">
      <alignment horizontal="left" vertical="center" wrapText="1"/>
    </xf>
    <xf numFmtId="0" fontId="5" fillId="0" borderId="1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5" xfId="0" applyFont="1" applyBorder="1" applyAlignment="1">
      <alignment horizontal="center" vertical="center" wrapText="1"/>
    </xf>
    <xf numFmtId="0" fontId="5" fillId="0" borderId="15" xfId="0" applyFont="1" applyBorder="1" applyAlignment="1">
      <alignment horizontal="center" vertical="center" wrapText="1"/>
    </xf>
    <xf numFmtId="0" fontId="4" fillId="0" borderId="0" xfId="0" applyFont="1" applyAlignment="1">
      <alignment horizontal="center" vertical="center"/>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176" fontId="5" fillId="0" borderId="17" xfId="0" applyNumberFormat="1" applyFont="1" applyBorder="1" applyAlignment="1">
      <alignment horizontal="right" vertical="center" wrapText="1"/>
    </xf>
    <xf numFmtId="176" fontId="5" fillId="0" borderId="8" xfId="0" applyNumberFormat="1" applyFont="1" applyBorder="1" applyAlignment="1">
      <alignment horizontal="right" vertical="center" wrapText="1"/>
    </xf>
    <xf numFmtId="178" fontId="5" fillId="0" borderId="5" xfId="0" applyNumberFormat="1" applyFont="1" applyBorder="1" applyAlignment="1">
      <alignment vertical="center" wrapText="1"/>
    </xf>
    <xf numFmtId="178" fontId="5" fillId="0" borderId="8" xfId="0" applyNumberFormat="1" applyFont="1" applyBorder="1" applyAlignment="1">
      <alignment vertical="center" wrapText="1"/>
    </xf>
    <xf numFmtId="0" fontId="7" fillId="0" borderId="5" xfId="0" applyFont="1" applyBorder="1" applyAlignment="1">
      <alignment horizontal="left" vertical="center" wrapText="1"/>
    </xf>
    <xf numFmtId="0" fontId="7" fillId="0" borderId="6" xfId="0" applyFont="1" applyBorder="1" applyAlignment="1">
      <alignment horizontal="left" vertical="center" wrapText="1"/>
    </xf>
    <xf numFmtId="0" fontId="7" fillId="0" borderId="7" xfId="0" applyFont="1" applyBorder="1" applyAlignment="1">
      <alignment horizontal="left" vertical="center" wrapText="1"/>
    </xf>
    <xf numFmtId="0" fontId="5" fillId="0" borderId="17" xfId="0" applyFont="1" applyBorder="1" applyAlignment="1">
      <alignment horizontal="left" vertical="top" wrapText="1"/>
    </xf>
    <xf numFmtId="0" fontId="5" fillId="0" borderId="14" xfId="0" applyFont="1" applyBorder="1" applyAlignment="1">
      <alignment horizontal="left" vertical="top" wrapText="1"/>
    </xf>
    <xf numFmtId="0" fontId="5" fillId="0" borderId="18" xfId="0" applyFont="1" applyBorder="1" applyAlignment="1">
      <alignment horizontal="left" vertical="top" wrapText="1"/>
    </xf>
    <xf numFmtId="0" fontId="5" fillId="0" borderId="16" xfId="0" applyFont="1" applyBorder="1" applyAlignment="1">
      <alignment horizontal="left" vertical="top" wrapText="1"/>
    </xf>
    <xf numFmtId="0" fontId="5" fillId="0" borderId="0" xfId="0" applyFont="1" applyAlignment="1">
      <alignment horizontal="left" vertical="top" wrapText="1"/>
    </xf>
    <xf numFmtId="0" fontId="5" fillId="0" borderId="19" xfId="0" applyFont="1" applyBorder="1" applyAlignment="1">
      <alignment horizontal="left" vertical="top" wrapText="1"/>
    </xf>
    <xf numFmtId="0" fontId="5" fillId="0" borderId="11" xfId="0" applyFont="1" applyBorder="1" applyAlignment="1">
      <alignment horizontal="left" vertical="top" wrapText="1"/>
    </xf>
    <xf numFmtId="0" fontId="5" fillId="0" borderId="12" xfId="0" applyFont="1" applyBorder="1" applyAlignment="1">
      <alignment horizontal="left" vertical="top" wrapText="1"/>
    </xf>
    <xf numFmtId="0" fontId="5" fillId="0" borderId="13" xfId="0" applyFont="1" applyBorder="1" applyAlignment="1">
      <alignment horizontal="left" vertical="top" wrapText="1"/>
    </xf>
    <xf numFmtId="0" fontId="5" fillId="0" borderId="16" xfId="0" applyFont="1" applyBorder="1" applyAlignment="1" applyProtection="1">
      <alignment horizontal="left" vertical="center" wrapText="1"/>
      <protection locked="0"/>
    </xf>
    <xf numFmtId="0" fontId="5" fillId="0" borderId="0" xfId="0" applyFont="1" applyAlignment="1" applyProtection="1">
      <alignment horizontal="left" vertical="center" wrapText="1"/>
      <protection locked="0"/>
    </xf>
    <xf numFmtId="0" fontId="5" fillId="0" borderId="19" xfId="0" applyFont="1" applyBorder="1" applyAlignment="1" applyProtection="1">
      <alignment horizontal="left" vertical="center" wrapText="1"/>
      <protection locked="0"/>
    </xf>
    <xf numFmtId="0" fontId="5" fillId="0" borderId="2" xfId="0" applyFont="1" applyBorder="1" applyAlignment="1" applyProtection="1">
      <alignment horizontal="left" vertical="center" wrapText="1"/>
      <protection locked="0"/>
    </xf>
    <xf numFmtId="0" fontId="5" fillId="0" borderId="3" xfId="0" applyFont="1" applyBorder="1" applyAlignment="1" applyProtection="1">
      <alignment horizontal="left" vertical="center" wrapText="1"/>
      <protection locked="0"/>
    </xf>
    <xf numFmtId="0" fontId="5" fillId="0" borderId="4" xfId="0" applyFont="1" applyBorder="1" applyAlignment="1" applyProtection="1">
      <alignment horizontal="left" vertical="center" wrapText="1"/>
      <protection locked="0"/>
    </xf>
    <xf numFmtId="0" fontId="5" fillId="0" borderId="2" xfId="0" applyFont="1" applyBorder="1" applyAlignment="1" applyProtection="1">
      <alignment horizontal="right" vertical="center" wrapText="1"/>
      <protection locked="0"/>
    </xf>
    <xf numFmtId="0" fontId="5" fillId="0" borderId="3" xfId="0" applyFont="1" applyBorder="1" applyAlignment="1" applyProtection="1">
      <alignment horizontal="right" vertical="center" wrapText="1"/>
      <protection locked="0"/>
    </xf>
    <xf numFmtId="0" fontId="5" fillId="0" borderId="12" xfId="0" applyFont="1" applyBorder="1" applyAlignment="1">
      <alignment horizontal="left" vertical="center"/>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24" xfId="0" applyFont="1" applyBorder="1" applyAlignment="1">
      <alignment horizontal="left" vertical="center" wrapText="1"/>
    </xf>
    <xf numFmtId="0" fontId="5" fillId="0" borderId="27" xfId="0" applyFont="1" applyBorder="1" applyAlignment="1">
      <alignment horizontal="left" vertical="center" wrapText="1"/>
    </xf>
    <xf numFmtId="0" fontId="5" fillId="0" borderId="28" xfId="0" applyFont="1" applyBorder="1" applyAlignment="1">
      <alignment horizontal="left" vertical="center" wrapText="1"/>
    </xf>
    <xf numFmtId="0" fontId="5" fillId="0" borderId="5" xfId="0" applyFont="1" applyBorder="1" applyAlignment="1">
      <alignment horizontal="left" vertical="top" wrapText="1"/>
    </xf>
    <xf numFmtId="0" fontId="5" fillId="0" borderId="6" xfId="0" applyFont="1" applyBorder="1" applyAlignment="1">
      <alignment horizontal="left" vertical="top" wrapText="1"/>
    </xf>
    <xf numFmtId="0" fontId="5" fillId="0" borderId="7" xfId="0" applyFont="1" applyBorder="1" applyAlignment="1">
      <alignment horizontal="left" vertical="top" wrapText="1"/>
    </xf>
    <xf numFmtId="0" fontId="5" fillId="0" borderId="8" xfId="0" applyFont="1" applyBorder="1" applyAlignment="1">
      <alignment horizontal="left" vertical="top" wrapText="1"/>
    </xf>
    <xf numFmtId="0" fontId="5" fillId="0" borderId="10" xfId="0" applyFont="1" applyBorder="1" applyAlignment="1">
      <alignment horizontal="left" vertical="top" wrapText="1"/>
    </xf>
    <xf numFmtId="0" fontId="5" fillId="0" borderId="9" xfId="0" applyFont="1" applyBorder="1" applyAlignment="1">
      <alignment horizontal="left" vertical="top" wrapText="1"/>
    </xf>
    <xf numFmtId="0" fontId="5" fillId="0" borderId="0" xfId="0" applyFont="1" applyAlignment="1">
      <alignment horizontal="left" vertical="center"/>
    </xf>
    <xf numFmtId="0" fontId="5" fillId="0" borderId="17" xfId="0" applyFont="1" applyBorder="1" applyAlignment="1" applyProtection="1">
      <alignment horizontal="left" vertical="center" wrapText="1"/>
      <protection locked="0"/>
    </xf>
    <xf numFmtId="0" fontId="5" fillId="0" borderId="14" xfId="0" applyFont="1" applyBorder="1" applyAlignment="1" applyProtection="1">
      <alignment horizontal="left" vertical="center" wrapText="1"/>
      <protection locked="0"/>
    </xf>
    <xf numFmtId="0" fontId="5" fillId="0" borderId="18" xfId="0" applyFont="1" applyBorder="1" applyAlignment="1" applyProtection="1">
      <alignment horizontal="left" vertical="center" wrapText="1"/>
      <protection locked="0"/>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38" fontId="5" fillId="0" borderId="12" xfId="1" applyFont="1" applyFill="1" applyBorder="1" applyAlignment="1" applyProtection="1">
      <alignment horizontal="center" vertical="center" wrapText="1"/>
    </xf>
    <xf numFmtId="0" fontId="5" fillId="0" borderId="14" xfId="0" applyFont="1" applyBorder="1" applyAlignment="1">
      <alignment horizontal="left" vertical="center"/>
    </xf>
    <xf numFmtId="38" fontId="5" fillId="0" borderId="34" xfId="1" applyFont="1" applyFill="1" applyBorder="1" applyAlignment="1" applyProtection="1">
      <alignment horizontal="left" vertical="center" wrapText="1" indent="1"/>
      <protection locked="0"/>
    </xf>
    <xf numFmtId="38" fontId="5" fillId="0" borderId="35" xfId="1" applyFont="1" applyFill="1" applyBorder="1" applyAlignment="1" applyProtection="1">
      <alignment horizontal="left" vertical="center" wrapText="1" indent="1"/>
      <protection locked="0"/>
    </xf>
    <xf numFmtId="38" fontId="5" fillId="0" borderId="36" xfId="1" applyFont="1" applyFill="1" applyBorder="1" applyAlignment="1" applyProtection="1">
      <alignment horizontal="left" vertical="center" wrapText="1" indent="1"/>
      <protection locked="0"/>
    </xf>
    <xf numFmtId="38" fontId="5" fillId="0" borderId="37" xfId="1" applyFont="1" applyFill="1" applyBorder="1" applyAlignment="1" applyProtection="1">
      <alignment horizontal="left" vertical="center" wrapText="1" indent="1"/>
      <protection locked="0"/>
    </xf>
    <xf numFmtId="38" fontId="5" fillId="0" borderId="38" xfId="1" applyFont="1" applyFill="1" applyBorder="1" applyAlignment="1" applyProtection="1">
      <alignment horizontal="left" vertical="center" wrapText="1" indent="1"/>
      <protection locked="0"/>
    </xf>
    <xf numFmtId="38" fontId="5" fillId="0" borderId="39" xfId="1" applyFont="1" applyFill="1" applyBorder="1" applyAlignment="1" applyProtection="1">
      <alignment horizontal="left" vertical="center" wrapText="1" indent="1"/>
      <protection locked="0"/>
    </xf>
    <xf numFmtId="38" fontId="5" fillId="0" borderId="14" xfId="1" applyFont="1" applyBorder="1" applyAlignment="1" applyProtection="1">
      <alignment horizontal="left" vertical="center" wrapText="1"/>
    </xf>
    <xf numFmtId="38" fontId="5" fillId="0" borderId="14" xfId="1" applyFont="1" applyBorder="1" applyAlignment="1" applyProtection="1">
      <alignment horizontal="left" vertical="center"/>
    </xf>
    <xf numFmtId="38" fontId="5" fillId="0" borderId="0" xfId="1" applyFont="1" applyBorder="1" applyAlignment="1" applyProtection="1">
      <alignment horizontal="left" vertical="center" wrapText="1"/>
    </xf>
    <xf numFmtId="38" fontId="5" fillId="0" borderId="0" xfId="1" applyFont="1" applyBorder="1" applyAlignment="1" applyProtection="1">
      <alignment horizontal="left" vertical="center"/>
    </xf>
    <xf numFmtId="38" fontId="5" fillId="0" borderId="31" xfId="1" applyFont="1" applyBorder="1" applyAlignment="1" applyProtection="1">
      <alignment horizontal="left" vertical="center"/>
    </xf>
    <xf numFmtId="38" fontId="5" fillId="0" borderId="32" xfId="1" applyFont="1" applyBorder="1" applyAlignment="1" applyProtection="1">
      <alignment horizontal="left" vertical="center"/>
    </xf>
    <xf numFmtId="38" fontId="5" fillId="0" borderId="34" xfId="1" applyFont="1" applyFill="1" applyBorder="1" applyAlignment="1" applyProtection="1">
      <alignment horizontal="left" vertical="center"/>
    </xf>
    <xf numFmtId="38" fontId="5" fillId="0" borderId="35" xfId="1" applyFont="1" applyFill="1" applyBorder="1" applyAlignment="1" applyProtection="1">
      <alignment horizontal="left" vertical="center"/>
    </xf>
  </cellXfs>
  <cellStyles count="2">
    <cellStyle name="桁区切り" xfId="1" builtinId="6"/>
    <cellStyle name="標準" xfId="0" builtinId="0"/>
  </cellStyles>
  <dxfs count="13">
    <dxf>
      <fill>
        <patternFill>
          <bgColor theme="4" tint="0.79998168889431442"/>
        </patternFill>
      </fill>
    </dxf>
    <dxf>
      <fill>
        <patternFill>
          <bgColor theme="4" tint="0.79998168889431442"/>
        </patternFill>
      </fill>
    </dxf>
    <dxf>
      <fill>
        <patternFill>
          <bgColor theme="4" tint="0.79998168889431442"/>
        </patternFill>
      </fill>
    </dxf>
    <dxf>
      <fill>
        <patternFill>
          <bgColor rgb="FFFFFF99"/>
        </patternFill>
      </fill>
    </dxf>
    <dxf>
      <fill>
        <patternFill>
          <bgColor rgb="FFFFFF99"/>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rgb="FFFFFF99"/>
        </patternFill>
      </fill>
    </dxf>
    <dxf>
      <fill>
        <patternFill>
          <bgColor theme="4" tint="0.79998168889431442"/>
        </patternFill>
      </fill>
    </dxf>
  </dxfs>
  <tableStyles count="0" defaultTableStyle="TableStyleMedium2" defaultPivotStyle="PivotStyleLight16"/>
  <colors>
    <mruColors>
      <color rgb="FFFFFF99"/>
      <color rgb="FFFFFF66"/>
      <color rgb="FF0000CC"/>
      <color rgb="FFFF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9</xdr:col>
      <xdr:colOff>80963</xdr:colOff>
      <xdr:row>21</xdr:row>
      <xdr:rowOff>76200</xdr:rowOff>
    </xdr:from>
    <xdr:to>
      <xdr:col>9</xdr:col>
      <xdr:colOff>161925</xdr:colOff>
      <xdr:row>25</xdr:row>
      <xdr:rowOff>247650</xdr:rowOff>
    </xdr:to>
    <xdr:sp macro="" textlink="">
      <xdr:nvSpPr>
        <xdr:cNvPr id="2" name="右中かっこ 1">
          <a:extLst>
            <a:ext uri="{FF2B5EF4-FFF2-40B4-BE49-F238E27FC236}">
              <a16:creationId xmlns:a16="http://schemas.microsoft.com/office/drawing/2014/main" id="{00000000-0008-0000-0000-000002000000}"/>
            </a:ext>
          </a:extLst>
        </xdr:cNvPr>
        <xdr:cNvSpPr/>
      </xdr:nvSpPr>
      <xdr:spPr>
        <a:xfrm>
          <a:off x="7091363" y="8086725"/>
          <a:ext cx="80962" cy="552450"/>
        </a:xfrm>
        <a:prstGeom prst="rightBrace">
          <a:avLst/>
        </a:prstGeom>
      </xdr:spPr>
      <xdr:style>
        <a:lnRef idx="3">
          <a:schemeClr val="dk1"/>
        </a:lnRef>
        <a:fillRef idx="0">
          <a:schemeClr val="dk1"/>
        </a:fillRef>
        <a:effectRef idx="2">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85726</xdr:colOff>
      <xdr:row>33</xdr:row>
      <xdr:rowOff>38101</xdr:rowOff>
    </xdr:from>
    <xdr:to>
      <xdr:col>9</xdr:col>
      <xdr:colOff>161926</xdr:colOff>
      <xdr:row>35</xdr:row>
      <xdr:rowOff>514350</xdr:rowOff>
    </xdr:to>
    <xdr:sp macro="" textlink="">
      <xdr:nvSpPr>
        <xdr:cNvPr id="3" name="右中かっこ 2">
          <a:extLst>
            <a:ext uri="{FF2B5EF4-FFF2-40B4-BE49-F238E27FC236}">
              <a16:creationId xmlns:a16="http://schemas.microsoft.com/office/drawing/2014/main" id="{00000000-0008-0000-0000-000003000000}"/>
            </a:ext>
          </a:extLst>
        </xdr:cNvPr>
        <xdr:cNvSpPr/>
      </xdr:nvSpPr>
      <xdr:spPr>
        <a:xfrm>
          <a:off x="7096126" y="9648826"/>
          <a:ext cx="76200" cy="781049"/>
        </a:xfrm>
        <a:prstGeom prst="rightBrace">
          <a:avLst>
            <a:gd name="adj1" fmla="val 12131"/>
            <a:gd name="adj2" fmla="val 39061"/>
          </a:avLst>
        </a:prstGeom>
      </xdr:spPr>
      <xdr:style>
        <a:lnRef idx="3">
          <a:schemeClr val="dk1"/>
        </a:lnRef>
        <a:fillRef idx="0">
          <a:schemeClr val="dk1"/>
        </a:fillRef>
        <a:effectRef idx="2">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21167</xdr:colOff>
      <xdr:row>15</xdr:row>
      <xdr:rowOff>0</xdr:rowOff>
    </xdr:from>
    <xdr:to>
      <xdr:col>9</xdr:col>
      <xdr:colOff>232833</xdr:colOff>
      <xdr:row>16</xdr:row>
      <xdr:rowOff>285750</xdr:rowOff>
    </xdr:to>
    <xdr:cxnSp macro="">
      <xdr:nvCxnSpPr>
        <xdr:cNvPr id="5" name="直線矢印コネクタ 4">
          <a:extLst>
            <a:ext uri="{FF2B5EF4-FFF2-40B4-BE49-F238E27FC236}">
              <a16:creationId xmlns:a16="http://schemas.microsoft.com/office/drawing/2014/main" id="{EBCCF854-8088-9CFC-692F-C7F45622D463}"/>
            </a:ext>
          </a:extLst>
        </xdr:cNvPr>
        <xdr:cNvCxnSpPr/>
      </xdr:nvCxnSpPr>
      <xdr:spPr>
        <a:xfrm flipH="1">
          <a:off x="7768167" y="3704167"/>
          <a:ext cx="211666" cy="624416"/>
        </a:xfrm>
        <a:prstGeom prst="straightConnector1">
          <a:avLst/>
        </a:prstGeom>
        <a:ln w="12700">
          <a:solidFill>
            <a:srgbClr val="C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15</xdr:col>
      <xdr:colOff>228600</xdr:colOff>
      <xdr:row>5</xdr:row>
      <xdr:rowOff>123825</xdr:rowOff>
    </xdr:from>
    <xdr:to>
      <xdr:col>16</xdr:col>
      <xdr:colOff>485775</xdr:colOff>
      <xdr:row>5</xdr:row>
      <xdr:rowOff>123825</xdr:rowOff>
    </xdr:to>
    <xdr:cxnSp macro="">
      <xdr:nvCxnSpPr>
        <xdr:cNvPr id="2" name="直線矢印コネクタ 1">
          <a:extLst>
            <a:ext uri="{FF2B5EF4-FFF2-40B4-BE49-F238E27FC236}">
              <a16:creationId xmlns:a16="http://schemas.microsoft.com/office/drawing/2014/main" id="{00000000-0008-0000-0100-000002000000}"/>
            </a:ext>
          </a:extLst>
        </xdr:cNvPr>
        <xdr:cNvCxnSpPr/>
      </xdr:nvCxnSpPr>
      <xdr:spPr>
        <a:xfrm>
          <a:off x="7143750" y="1438275"/>
          <a:ext cx="504825" cy="0"/>
        </a:xfrm>
        <a:prstGeom prst="straightConnector1">
          <a:avLst/>
        </a:prstGeom>
        <a:ln w="31750">
          <a:solidFill>
            <a:schemeClr val="tx1"/>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228600</xdr:colOff>
      <xdr:row>6</xdr:row>
      <xdr:rowOff>142875</xdr:rowOff>
    </xdr:from>
    <xdr:to>
      <xdr:col>16</xdr:col>
      <xdr:colOff>495300</xdr:colOff>
      <xdr:row>6</xdr:row>
      <xdr:rowOff>142875</xdr:rowOff>
    </xdr:to>
    <xdr:cxnSp macro="">
      <xdr:nvCxnSpPr>
        <xdr:cNvPr id="3" name="直線矢印コネクタ 2">
          <a:extLst>
            <a:ext uri="{FF2B5EF4-FFF2-40B4-BE49-F238E27FC236}">
              <a16:creationId xmlns:a16="http://schemas.microsoft.com/office/drawing/2014/main" id="{00000000-0008-0000-0100-000003000000}"/>
            </a:ext>
          </a:extLst>
        </xdr:cNvPr>
        <xdr:cNvCxnSpPr/>
      </xdr:nvCxnSpPr>
      <xdr:spPr>
        <a:xfrm>
          <a:off x="7143750" y="1704975"/>
          <a:ext cx="514350" cy="0"/>
        </a:xfrm>
        <a:prstGeom prst="straightConnector1">
          <a:avLst/>
        </a:prstGeom>
        <a:ln w="31750">
          <a:solidFill>
            <a:srgbClr val="FF0000"/>
          </a:solidFill>
          <a:headEnd type="triangle" w="med" len="sm"/>
          <a:tailEnd type="triangle" w="med" len="sm"/>
        </a:ln>
      </xdr:spPr>
      <xdr:style>
        <a:lnRef idx="2">
          <a:schemeClr val="accent2"/>
        </a:lnRef>
        <a:fillRef idx="0">
          <a:schemeClr val="accent2"/>
        </a:fillRef>
        <a:effectRef idx="1">
          <a:schemeClr val="accent2"/>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AK48"/>
  <sheetViews>
    <sheetView tabSelected="1" zoomScaleNormal="100" zoomScaleSheetLayoutView="90" workbookViewId="0">
      <selection activeCell="B1" sqref="B1"/>
    </sheetView>
  </sheetViews>
  <sheetFormatPr defaultRowHeight="14.25" x14ac:dyDescent="0.15"/>
  <cols>
    <col min="1" max="1" width="3.7109375" style="15" customWidth="1"/>
    <col min="2" max="2" width="15.5703125" style="15" customWidth="1"/>
    <col min="3" max="3" width="4.85546875" style="15" customWidth="1"/>
    <col min="4" max="4" width="15.5703125" style="15" customWidth="1"/>
    <col min="5" max="5" width="13.7109375" style="15" customWidth="1"/>
    <col min="6" max="9" width="15.7109375" style="15" customWidth="1"/>
    <col min="10" max="10" width="3.7109375" style="16" bestFit="1" customWidth="1"/>
    <col min="11" max="11" width="12.28515625" style="17" customWidth="1"/>
    <col min="12" max="22" width="9.140625" style="17" customWidth="1"/>
    <col min="23" max="27" width="9.140625" style="17"/>
    <col min="28" max="28" width="15.5703125" style="18" bestFit="1" customWidth="1"/>
    <col min="29" max="16384" width="9.140625" style="17"/>
  </cols>
  <sheetData>
    <row r="1" spans="1:28" ht="19.5" customHeight="1" x14ac:dyDescent="0.15">
      <c r="A1" s="14" t="s">
        <v>101</v>
      </c>
      <c r="B1" s="14"/>
      <c r="C1" s="14"/>
    </row>
    <row r="2" spans="1:28" ht="15.75" customHeight="1" x14ac:dyDescent="0.15">
      <c r="H2" s="19"/>
      <c r="I2" s="20" t="s">
        <v>53</v>
      </c>
      <c r="K2" s="158" t="s">
        <v>103</v>
      </c>
      <c r="L2" s="158"/>
      <c r="M2" s="158"/>
      <c r="N2" s="158"/>
      <c r="O2" s="158"/>
      <c r="P2" s="158"/>
      <c r="Q2" s="158"/>
      <c r="R2" s="158"/>
    </row>
    <row r="3" spans="1:28" s="21" customFormat="1" ht="20.100000000000001" customHeight="1" x14ac:dyDescent="0.15">
      <c r="A3" s="15"/>
      <c r="B3" s="15"/>
      <c r="C3" s="15"/>
      <c r="D3" s="15"/>
      <c r="E3" s="15"/>
      <c r="F3" s="15"/>
      <c r="G3" s="14"/>
      <c r="H3" s="159"/>
      <c r="I3" s="159"/>
      <c r="J3" s="16"/>
      <c r="K3" s="158"/>
      <c r="L3" s="158"/>
      <c r="M3" s="158"/>
      <c r="N3" s="158"/>
      <c r="O3" s="158"/>
      <c r="P3" s="158"/>
      <c r="Q3" s="158"/>
      <c r="R3" s="158"/>
      <c r="AB3" s="22"/>
    </row>
    <row r="4" spans="1:28" ht="18.75" customHeight="1" x14ac:dyDescent="0.15">
      <c r="K4" s="158" t="s">
        <v>54</v>
      </c>
      <c r="L4" s="158"/>
      <c r="M4" s="158"/>
      <c r="N4" s="158"/>
      <c r="O4" s="158"/>
      <c r="P4" s="158"/>
      <c r="Q4" s="158"/>
      <c r="R4" s="158"/>
      <c r="S4" s="23"/>
      <c r="T4" s="23"/>
      <c r="U4" s="23"/>
      <c r="V4" s="23"/>
      <c r="W4" s="23"/>
    </row>
    <row r="5" spans="1:28" ht="18.75" customHeight="1" x14ac:dyDescent="0.15">
      <c r="B5" s="24" t="s">
        <v>17</v>
      </c>
      <c r="K5" s="158"/>
      <c r="L5" s="158"/>
      <c r="M5" s="158"/>
      <c r="N5" s="158"/>
      <c r="O5" s="158"/>
      <c r="P5" s="158"/>
      <c r="Q5" s="158"/>
      <c r="R5" s="158"/>
      <c r="S5" s="25"/>
      <c r="T5" s="25"/>
      <c r="U5" s="25"/>
      <c r="V5" s="25"/>
      <c r="W5" s="26"/>
    </row>
    <row r="6" spans="1:28" ht="16.5" customHeight="1" x14ac:dyDescent="0.15">
      <c r="A6" s="19"/>
      <c r="B6" s="27" t="s">
        <v>18</v>
      </c>
      <c r="C6" s="14"/>
      <c r="D6" s="14"/>
      <c r="E6" s="14"/>
      <c r="F6" s="14"/>
      <c r="G6" s="14"/>
      <c r="K6" s="23"/>
      <c r="L6" s="23"/>
      <c r="M6" s="23"/>
      <c r="N6" s="23"/>
      <c r="O6" s="23"/>
      <c r="P6" s="23"/>
      <c r="Q6" s="23"/>
      <c r="R6" s="23"/>
      <c r="S6" s="23"/>
      <c r="T6" s="23"/>
      <c r="U6" s="23"/>
      <c r="V6" s="23"/>
      <c r="W6" s="23"/>
    </row>
    <row r="7" spans="1:28" ht="18.75" customHeight="1" x14ac:dyDescent="0.15">
      <c r="B7" s="28" t="s">
        <v>113</v>
      </c>
      <c r="C7" s="163"/>
      <c r="D7" s="163"/>
      <c r="E7" s="14" t="s">
        <v>114</v>
      </c>
      <c r="K7" s="23"/>
      <c r="L7" s="23"/>
      <c r="M7" s="23"/>
      <c r="N7" s="23"/>
      <c r="O7" s="23"/>
      <c r="P7" s="23"/>
      <c r="Q7" s="23"/>
      <c r="R7" s="23"/>
      <c r="S7" s="23"/>
      <c r="T7" s="23"/>
      <c r="U7" s="23"/>
      <c r="V7" s="23"/>
      <c r="W7" s="23"/>
    </row>
    <row r="8" spans="1:28" x14ac:dyDescent="0.15">
      <c r="B8" s="30"/>
      <c r="C8" s="30"/>
      <c r="D8" s="30"/>
      <c r="E8" s="30"/>
      <c r="K8" s="23"/>
      <c r="L8" s="23"/>
      <c r="M8" s="23"/>
      <c r="N8" s="23"/>
      <c r="O8" s="23"/>
      <c r="P8" s="23"/>
      <c r="Q8" s="23"/>
      <c r="R8" s="23"/>
      <c r="S8" s="23"/>
      <c r="T8" s="23"/>
      <c r="U8" s="23"/>
      <c r="V8" s="23"/>
      <c r="W8" s="23"/>
    </row>
    <row r="9" spans="1:28" ht="20.100000000000001" customHeight="1" x14ac:dyDescent="0.15">
      <c r="E9" s="31"/>
      <c r="F9" s="31" t="s">
        <v>19</v>
      </c>
      <c r="G9" s="162"/>
      <c r="H9" s="162"/>
      <c r="I9" s="162"/>
      <c r="J9" s="32" t="s">
        <v>23</v>
      </c>
      <c r="K9" s="33" t="s">
        <v>14</v>
      </c>
      <c r="L9" s="25"/>
      <c r="M9" s="25"/>
      <c r="N9" s="25"/>
      <c r="O9" s="34"/>
      <c r="P9" s="34"/>
      <c r="Q9" s="35"/>
      <c r="R9" s="35"/>
      <c r="S9" s="35"/>
      <c r="T9" s="35"/>
      <c r="U9" s="23"/>
      <c r="V9" s="23"/>
      <c r="W9" s="23"/>
    </row>
    <row r="10" spans="1:28" s="42" customFormat="1" ht="5.25" customHeight="1" x14ac:dyDescent="0.15">
      <c r="A10" s="36"/>
      <c r="B10" s="36"/>
      <c r="C10" s="36"/>
      <c r="D10" s="36"/>
      <c r="E10" s="37"/>
      <c r="F10" s="38"/>
      <c r="G10" s="1"/>
      <c r="H10" s="1"/>
      <c r="I10" s="1"/>
      <c r="J10" s="39"/>
      <c r="K10" s="40"/>
      <c r="L10" s="41"/>
      <c r="M10" s="41"/>
      <c r="N10" s="41"/>
      <c r="O10" s="34"/>
      <c r="P10" s="34"/>
      <c r="Q10" s="35"/>
      <c r="R10" s="35"/>
      <c r="S10" s="35"/>
      <c r="T10" s="35"/>
      <c r="U10" s="35"/>
      <c r="V10" s="35"/>
      <c r="W10" s="35"/>
      <c r="AB10" s="43"/>
    </row>
    <row r="11" spans="1:28" ht="20.100000000000001" customHeight="1" x14ac:dyDescent="0.15">
      <c r="E11" s="31"/>
      <c r="F11" s="31" t="s">
        <v>20</v>
      </c>
      <c r="G11" s="162"/>
      <c r="H11" s="162"/>
      <c r="I11" s="162"/>
      <c r="J11" s="32" t="s">
        <v>23</v>
      </c>
      <c r="K11" s="33" t="s">
        <v>37</v>
      </c>
      <c r="L11" s="25"/>
      <c r="M11" s="25"/>
      <c r="N11" s="25"/>
      <c r="O11" s="44"/>
      <c r="P11" s="44"/>
      <c r="Q11" s="35"/>
      <c r="R11" s="35"/>
      <c r="S11" s="35"/>
      <c r="T11" s="35"/>
      <c r="U11" s="23"/>
      <c r="V11" s="23"/>
      <c r="W11" s="23"/>
    </row>
    <row r="12" spans="1:28" x14ac:dyDescent="0.15">
      <c r="K12" s="34"/>
      <c r="L12" s="34"/>
      <c r="M12" s="34"/>
      <c r="N12" s="34"/>
      <c r="O12" s="34"/>
      <c r="P12" s="34"/>
      <c r="Q12" s="35"/>
      <c r="R12" s="35"/>
      <c r="S12" s="35"/>
      <c r="T12" s="35"/>
      <c r="U12" s="23"/>
      <c r="V12" s="23"/>
      <c r="W12" s="23"/>
    </row>
    <row r="13" spans="1:28" ht="18" customHeight="1" x14ac:dyDescent="0.15">
      <c r="K13" s="26"/>
      <c r="L13" s="26"/>
      <c r="M13" s="26"/>
      <c r="N13" s="26"/>
      <c r="O13" s="26"/>
      <c r="P13" s="26"/>
      <c r="Q13" s="23"/>
      <c r="R13" s="23"/>
      <c r="S13" s="23"/>
      <c r="T13" s="23"/>
      <c r="U13" s="23"/>
      <c r="V13" s="23"/>
      <c r="W13" s="23"/>
    </row>
    <row r="14" spans="1:28" ht="24" customHeight="1" thickBot="1" x14ac:dyDescent="0.2">
      <c r="A14" s="29" t="s">
        <v>16</v>
      </c>
      <c r="B14" s="29"/>
      <c r="C14" s="161" t="s">
        <v>116</v>
      </c>
      <c r="D14" s="161"/>
      <c r="E14" s="161"/>
      <c r="F14" s="161"/>
      <c r="G14" s="161"/>
      <c r="H14" s="161"/>
      <c r="I14" s="29"/>
      <c r="J14" s="45"/>
      <c r="K14" s="46"/>
      <c r="L14" s="47"/>
      <c r="M14" s="47"/>
      <c r="N14" s="47"/>
      <c r="O14" s="23"/>
      <c r="P14" s="23"/>
      <c r="Q14" s="23"/>
      <c r="R14" s="23"/>
      <c r="S14" s="23"/>
      <c r="T14" s="23"/>
      <c r="U14" s="23"/>
      <c r="V14" s="23"/>
      <c r="W14" s="23"/>
    </row>
    <row r="15" spans="1:28" ht="50.1" customHeight="1" thickBot="1" x14ac:dyDescent="0.2">
      <c r="A15" s="160" t="s">
        <v>100</v>
      </c>
      <c r="B15" s="160"/>
      <c r="C15" s="160"/>
      <c r="D15" s="160"/>
      <c r="E15" s="160"/>
      <c r="F15" s="160"/>
      <c r="G15" s="160"/>
      <c r="H15" s="160"/>
      <c r="I15" s="160"/>
      <c r="K15" s="164" t="s">
        <v>115</v>
      </c>
      <c r="L15" s="165"/>
      <c r="M15" s="165"/>
      <c r="N15" s="165"/>
      <c r="O15" s="165"/>
      <c r="P15" s="165"/>
      <c r="Q15" s="165"/>
      <c r="R15" s="165"/>
      <c r="S15" s="166"/>
      <c r="T15" s="23"/>
      <c r="U15" s="23"/>
      <c r="V15" s="23"/>
      <c r="W15" s="23"/>
    </row>
    <row r="16" spans="1:28" ht="26.25" customHeight="1" x14ac:dyDescent="0.15">
      <c r="A16" s="209" t="s">
        <v>0</v>
      </c>
      <c r="B16" s="209"/>
      <c r="C16" s="209"/>
      <c r="D16" s="209"/>
      <c r="E16" s="209"/>
      <c r="F16" s="209"/>
      <c r="G16" s="209"/>
      <c r="H16" s="209"/>
      <c r="I16" s="209"/>
      <c r="K16" s="23"/>
      <c r="L16" s="23"/>
      <c r="M16" s="23"/>
      <c r="N16" s="23"/>
      <c r="O16" s="23"/>
      <c r="P16" s="23"/>
      <c r="Q16" s="23"/>
      <c r="R16" s="23"/>
      <c r="S16" s="23"/>
      <c r="T16" s="23"/>
      <c r="U16" s="23"/>
      <c r="V16" s="23"/>
      <c r="W16" s="23"/>
    </row>
    <row r="17" spans="1:37" ht="24.95" customHeight="1" x14ac:dyDescent="0.15">
      <c r="A17" s="30" t="s">
        <v>38</v>
      </c>
      <c r="B17" s="29"/>
      <c r="C17" s="29"/>
      <c r="D17" s="29"/>
      <c r="E17" s="29"/>
      <c r="F17" s="29"/>
      <c r="G17" s="29"/>
      <c r="H17" s="29"/>
      <c r="I17" s="29"/>
      <c r="K17" s="23"/>
      <c r="L17" s="23"/>
      <c r="M17" s="23"/>
      <c r="N17" s="23"/>
      <c r="O17" s="23"/>
      <c r="P17" s="23"/>
      <c r="Q17" s="23"/>
      <c r="R17" s="23"/>
      <c r="S17" s="23"/>
      <c r="T17" s="23"/>
      <c r="U17" s="23"/>
      <c r="V17" s="23"/>
      <c r="W17" s="23"/>
    </row>
    <row r="18" spans="1:37" ht="18.75" customHeight="1" x14ac:dyDescent="0.15">
      <c r="A18" s="14"/>
      <c r="B18" s="14"/>
      <c r="C18" s="14"/>
      <c r="D18" s="20" t="s">
        <v>106</v>
      </c>
      <c r="E18" s="108"/>
      <c r="F18" s="48"/>
      <c r="G18" s="20" t="s">
        <v>55</v>
      </c>
      <c r="H18" s="2" t="e">
        <f>VLOOKUP(E18,AB29:AC39,2,FALSE)</f>
        <v>#N/A</v>
      </c>
      <c r="I18" s="49" t="s">
        <v>22</v>
      </c>
      <c r="J18" s="32" t="s">
        <v>23</v>
      </c>
      <c r="K18" s="50" t="s">
        <v>50</v>
      </c>
      <c r="L18" s="51"/>
      <c r="M18" s="51"/>
      <c r="N18" s="51"/>
      <c r="O18" s="51"/>
      <c r="P18" s="51"/>
      <c r="Q18" s="51"/>
      <c r="R18" s="51"/>
      <c r="S18" s="51"/>
      <c r="T18" s="51"/>
      <c r="U18" s="51"/>
      <c r="V18" s="51"/>
    </row>
    <row r="19" spans="1:37" ht="29.25" customHeight="1" x14ac:dyDescent="0.15">
      <c r="A19" s="210" t="s">
        <v>1</v>
      </c>
      <c r="B19" s="211"/>
      <c r="C19" s="212"/>
      <c r="D19" s="52" t="s">
        <v>2</v>
      </c>
      <c r="E19" s="54" t="s">
        <v>3</v>
      </c>
      <c r="F19" s="53" t="s">
        <v>4</v>
      </c>
      <c r="G19" s="54" t="s">
        <v>40</v>
      </c>
      <c r="H19" s="53" t="s">
        <v>39</v>
      </c>
      <c r="I19" s="54" t="s">
        <v>5</v>
      </c>
      <c r="K19" s="55" t="s">
        <v>108</v>
      </c>
      <c r="AB19" s="56"/>
    </row>
    <row r="20" spans="1:37" ht="18" customHeight="1" x14ac:dyDescent="0.15">
      <c r="A20" s="199" t="s">
        <v>6</v>
      </c>
      <c r="B20" s="200"/>
      <c r="C20" s="201"/>
      <c r="D20" s="213">
        <v>112500</v>
      </c>
      <c r="E20" s="99"/>
      <c r="F20" s="57">
        <f>ROUNDDOWN(E20*3/4,0)</f>
        <v>0</v>
      </c>
      <c r="G20" s="58">
        <f>+H20</f>
        <v>0</v>
      </c>
      <c r="H20" s="59">
        <f>ROUNDDOWN(F20/6,0)</f>
        <v>0</v>
      </c>
      <c r="I20" s="58">
        <f>SUM(F20:H20)</f>
        <v>0</v>
      </c>
      <c r="J20" s="32" t="s">
        <v>23</v>
      </c>
      <c r="K20" s="33" t="s">
        <v>105</v>
      </c>
      <c r="L20" s="25"/>
      <c r="M20" s="25"/>
      <c r="N20" s="25"/>
      <c r="O20" s="25"/>
      <c r="P20" s="25"/>
      <c r="Q20" s="25"/>
      <c r="R20" s="25"/>
      <c r="S20" s="25"/>
      <c r="T20" s="25"/>
      <c r="U20" s="25"/>
      <c r="V20" s="25"/>
      <c r="AB20" s="56"/>
    </row>
    <row r="21" spans="1:37" ht="18" customHeight="1" x14ac:dyDescent="0.15">
      <c r="A21" s="202"/>
      <c r="B21" s="203"/>
      <c r="C21" s="204"/>
      <c r="D21" s="214"/>
      <c r="E21" s="103"/>
      <c r="F21" s="60">
        <f>ROUNDDOWN(E21*3/4,0)</f>
        <v>0</v>
      </c>
      <c r="G21" s="61">
        <f>+H21</f>
        <v>0</v>
      </c>
      <c r="H21" s="60">
        <f>ROUNDDOWN(F21/6,0)</f>
        <v>0</v>
      </c>
      <c r="I21" s="61">
        <f>SUM(F21:H21)</f>
        <v>0</v>
      </c>
      <c r="J21" s="32"/>
      <c r="K21" s="33"/>
      <c r="L21" s="25"/>
      <c r="M21" s="25"/>
      <c r="N21" s="25"/>
      <c r="O21" s="25"/>
      <c r="P21" s="25"/>
      <c r="Q21" s="25"/>
      <c r="R21" s="25"/>
      <c r="S21" s="25"/>
      <c r="T21" s="25"/>
      <c r="U21" s="25"/>
      <c r="V21" s="25"/>
      <c r="AB21" s="56"/>
    </row>
    <row r="22" spans="1:37" ht="18" customHeight="1" x14ac:dyDescent="0.15">
      <c r="A22" s="217" t="s">
        <v>7</v>
      </c>
      <c r="B22" s="218"/>
      <c r="C22" s="219"/>
      <c r="D22" s="177" t="e">
        <f>VLOOKUP($E$18,$AB$27:$AK$39,3,FALSE)</f>
        <v>#N/A</v>
      </c>
      <c r="E22" s="97"/>
      <c r="F22" s="59" t="e">
        <f>+D22*E22</f>
        <v>#N/A</v>
      </c>
      <c r="G22" s="58" t="e">
        <f>+H22</f>
        <v>#N/A</v>
      </c>
      <c r="H22" s="59" t="e">
        <f>SUM(E$22*(VLOOKUP($E$18,$AB$27:$AK$39,4,FALSE)))</f>
        <v>#N/A</v>
      </c>
      <c r="I22" s="58" t="e">
        <f>SUM(F22:H22)</f>
        <v>#N/A</v>
      </c>
      <c r="J22" s="195"/>
      <c r="K22" s="167" t="s">
        <v>109</v>
      </c>
      <c r="L22" s="168"/>
      <c r="M22" s="168"/>
      <c r="N22" s="168"/>
      <c r="O22" s="168"/>
      <c r="P22" s="168"/>
      <c r="Q22" s="168"/>
      <c r="R22" s="169"/>
      <c r="S22" s="169"/>
      <c r="T22" s="169"/>
      <c r="U22" s="169"/>
      <c r="V22" s="63"/>
      <c r="AB22" s="56"/>
    </row>
    <row r="23" spans="1:37" ht="18" customHeight="1" x14ac:dyDescent="0.15">
      <c r="A23" s="202"/>
      <c r="B23" s="203"/>
      <c r="C23" s="204"/>
      <c r="D23" s="178"/>
      <c r="E23" s="96"/>
      <c r="F23" s="60" t="e">
        <f>+D22*E23</f>
        <v>#N/A</v>
      </c>
      <c r="G23" s="61" t="e">
        <f>+H23</f>
        <v>#N/A</v>
      </c>
      <c r="H23" s="60" t="e">
        <f>SUM(E$23*(VLOOKUP($E$18,$AB$27:$AK$39,4,FALSE)))</f>
        <v>#N/A</v>
      </c>
      <c r="I23" s="61" t="e">
        <f>SUM(F23:H23)</f>
        <v>#N/A</v>
      </c>
      <c r="J23" s="195"/>
      <c r="K23" s="167"/>
      <c r="L23" s="168"/>
      <c r="M23" s="168"/>
      <c r="N23" s="168"/>
      <c r="O23" s="168"/>
      <c r="P23" s="168"/>
      <c r="Q23" s="168"/>
      <c r="R23" s="169"/>
      <c r="S23" s="169"/>
      <c r="T23" s="169"/>
      <c r="U23" s="169"/>
      <c r="V23" s="63"/>
      <c r="AB23" s="56"/>
    </row>
    <row r="24" spans="1:37" ht="18" customHeight="1" x14ac:dyDescent="0.15">
      <c r="A24" s="171" t="s">
        <v>96</v>
      </c>
      <c r="B24" s="172"/>
      <c r="C24" s="173"/>
      <c r="D24" s="177" t="e">
        <f>VLOOKUP($E$18,$AB$27:$AK$39,5,FALSE)</f>
        <v>#N/A</v>
      </c>
      <c r="E24" s="95"/>
      <c r="F24" s="59" t="e">
        <f>+D24*E24</f>
        <v>#N/A</v>
      </c>
      <c r="G24" s="58" t="e">
        <f>+H24</f>
        <v>#N/A</v>
      </c>
      <c r="H24" s="59" t="e">
        <f>SUM(E24*(VLOOKUP($E$18,$AB$27:$AK$39,6,FALSE)))</f>
        <v>#N/A</v>
      </c>
      <c r="I24" s="58" t="e">
        <f>SUM(F24:H24)</f>
        <v>#N/A</v>
      </c>
      <c r="J24" s="195"/>
      <c r="K24" s="167"/>
      <c r="L24" s="168"/>
      <c r="M24" s="168"/>
      <c r="N24" s="168"/>
      <c r="O24" s="168"/>
      <c r="P24" s="168"/>
      <c r="Q24" s="168"/>
      <c r="R24" s="169"/>
      <c r="S24" s="169"/>
      <c r="T24" s="169"/>
      <c r="U24" s="169"/>
      <c r="V24" s="63"/>
      <c r="AB24" s="56"/>
    </row>
    <row r="25" spans="1:37" ht="18" customHeight="1" x14ac:dyDescent="0.15">
      <c r="A25" s="174"/>
      <c r="B25" s="175"/>
      <c r="C25" s="176"/>
      <c r="D25" s="178"/>
      <c r="E25" s="96"/>
      <c r="F25" s="60" t="e">
        <f>+D24*E25</f>
        <v>#N/A</v>
      </c>
      <c r="G25" s="61" t="e">
        <f t="shared" ref="G25:G27" si="0">+H25</f>
        <v>#N/A</v>
      </c>
      <c r="H25" s="60" t="e">
        <f>SUM(E25*(VLOOKUP($E$18,$AB$27:$AK$39,6,FALSE)))</f>
        <v>#N/A</v>
      </c>
      <c r="I25" s="61" t="e">
        <f t="shared" ref="I25:I29" si="1">SUM(F25:H25)</f>
        <v>#N/A</v>
      </c>
      <c r="J25" s="195"/>
      <c r="K25" s="167"/>
      <c r="L25" s="168"/>
      <c r="M25" s="168"/>
      <c r="N25" s="168"/>
      <c r="O25" s="168"/>
      <c r="P25" s="168"/>
      <c r="Q25" s="168"/>
      <c r="R25" s="169"/>
      <c r="S25" s="169"/>
      <c r="T25" s="169"/>
      <c r="U25" s="169"/>
      <c r="V25" s="63"/>
      <c r="AB25" s="56"/>
    </row>
    <row r="26" spans="1:37" ht="18" customHeight="1" x14ac:dyDescent="0.15">
      <c r="A26" s="171" t="s">
        <v>33</v>
      </c>
      <c r="B26" s="172"/>
      <c r="C26" s="173"/>
      <c r="D26" s="177" t="e">
        <f>VLOOKUP($E$18,$AB$27:$AK$39,3,FALSE)</f>
        <v>#N/A</v>
      </c>
      <c r="E26" s="97"/>
      <c r="F26" s="59" t="e">
        <f>+D26*E26</f>
        <v>#N/A</v>
      </c>
      <c r="G26" s="58" t="e">
        <f t="shared" si="0"/>
        <v>#N/A</v>
      </c>
      <c r="H26" s="59" t="e">
        <f>SUM(E26*(VLOOKUP($E$18,$AB$27:$AK$39,4,FALSE)))</f>
        <v>#N/A</v>
      </c>
      <c r="I26" s="58" t="e">
        <f t="shared" si="1"/>
        <v>#N/A</v>
      </c>
      <c r="J26" s="195"/>
      <c r="K26" s="170"/>
      <c r="L26" s="170"/>
      <c r="M26" s="170"/>
      <c r="N26" s="170"/>
      <c r="O26" s="170"/>
      <c r="P26" s="170"/>
      <c r="Q26" s="170"/>
      <c r="R26" s="170"/>
      <c r="S26" s="170"/>
      <c r="T26" s="170"/>
      <c r="U26" s="170"/>
      <c r="V26" s="64"/>
      <c r="AB26" s="56"/>
    </row>
    <row r="27" spans="1:37" ht="18" customHeight="1" x14ac:dyDescent="0.15">
      <c r="A27" s="174"/>
      <c r="B27" s="175"/>
      <c r="C27" s="176"/>
      <c r="D27" s="178"/>
      <c r="E27" s="96"/>
      <c r="F27" s="60" t="e">
        <f>+D26*E27</f>
        <v>#N/A</v>
      </c>
      <c r="G27" s="61" t="e">
        <f t="shared" si="0"/>
        <v>#N/A</v>
      </c>
      <c r="H27" s="60" t="e">
        <f>SUM(E27*(VLOOKUP($E$18,$AB$27:$AK$39,4,FALSE)))</f>
        <v>#N/A</v>
      </c>
      <c r="I27" s="61" t="e">
        <f t="shared" si="1"/>
        <v>#N/A</v>
      </c>
      <c r="J27" s="62"/>
      <c r="K27" s="64"/>
      <c r="L27" s="64"/>
      <c r="M27" s="64"/>
      <c r="N27" s="64"/>
      <c r="O27" s="64"/>
      <c r="P27" s="64"/>
      <c r="Q27" s="64"/>
      <c r="R27" s="64"/>
      <c r="S27" s="64"/>
      <c r="T27" s="64"/>
      <c r="U27" s="64"/>
      <c r="V27" s="64"/>
      <c r="AD27" s="17" t="s">
        <v>41</v>
      </c>
      <c r="AF27" s="17" t="s">
        <v>42</v>
      </c>
      <c r="AH27" s="65" t="s">
        <v>43</v>
      </c>
      <c r="AI27" s="65"/>
      <c r="AJ27" s="65" t="s">
        <v>44</v>
      </c>
      <c r="AK27" s="65"/>
    </row>
    <row r="28" spans="1:37" ht="18" customHeight="1" x14ac:dyDescent="0.15">
      <c r="A28" s="171" t="s">
        <v>8</v>
      </c>
      <c r="B28" s="172"/>
      <c r="C28" s="173"/>
      <c r="D28" s="215">
        <v>800</v>
      </c>
      <c r="E28" s="104"/>
      <c r="F28" s="59">
        <f>+D28*E28</f>
        <v>0</v>
      </c>
      <c r="G28" s="58" t="e">
        <f>+H28</f>
        <v>#N/A</v>
      </c>
      <c r="H28" s="59" t="e">
        <f>SUM(E28*(VLOOKUP($E$18,$AB$27:$AK$39,8,FALSE)))</f>
        <v>#N/A</v>
      </c>
      <c r="I28" s="58" t="e">
        <f t="shared" si="1"/>
        <v>#N/A</v>
      </c>
      <c r="J28" s="32" t="s">
        <v>23</v>
      </c>
      <c r="K28" s="33" t="s">
        <v>110</v>
      </c>
      <c r="L28" s="25"/>
      <c r="M28" s="25"/>
      <c r="N28" s="25"/>
      <c r="O28" s="25"/>
      <c r="P28" s="25"/>
      <c r="Q28" s="66"/>
      <c r="R28" s="66"/>
      <c r="S28" s="66"/>
      <c r="T28" s="66"/>
      <c r="U28" s="66"/>
      <c r="V28" s="66"/>
      <c r="AD28" s="65" t="s">
        <v>45</v>
      </c>
      <c r="AE28" s="65" t="s">
        <v>46</v>
      </c>
      <c r="AF28" s="65" t="s">
        <v>45</v>
      </c>
      <c r="AG28" s="65" t="s">
        <v>47</v>
      </c>
      <c r="AH28" s="65" t="s">
        <v>45</v>
      </c>
      <c r="AI28" s="65" t="s">
        <v>47</v>
      </c>
      <c r="AJ28" s="65" t="s">
        <v>45</v>
      </c>
      <c r="AK28" s="65" t="s">
        <v>48</v>
      </c>
    </row>
    <row r="29" spans="1:37" ht="18" customHeight="1" x14ac:dyDescent="0.15">
      <c r="A29" s="174"/>
      <c r="B29" s="175"/>
      <c r="C29" s="176"/>
      <c r="D29" s="216"/>
      <c r="E29" s="105"/>
      <c r="F29" s="60">
        <f>+D28*E29</f>
        <v>0</v>
      </c>
      <c r="G29" s="61" t="e">
        <f>+H29</f>
        <v>#N/A</v>
      </c>
      <c r="H29" s="60" t="e">
        <f>SUM(E29*(VLOOKUP($E$18,$AB$27:$AK$39,8,FALSE)))</f>
        <v>#N/A</v>
      </c>
      <c r="I29" s="61" t="e">
        <f t="shared" si="1"/>
        <v>#N/A</v>
      </c>
      <c r="J29" s="32"/>
      <c r="K29" s="33"/>
      <c r="L29" s="25"/>
      <c r="M29" s="25"/>
      <c r="N29" s="25"/>
      <c r="O29" s="25"/>
      <c r="P29" s="25"/>
      <c r="Q29" s="66"/>
      <c r="R29" s="66"/>
      <c r="S29" s="66"/>
      <c r="T29" s="66"/>
      <c r="U29" s="66"/>
      <c r="V29" s="66"/>
      <c r="X29" s="17" t="s">
        <v>49</v>
      </c>
      <c r="AB29" s="56" t="s">
        <v>107</v>
      </c>
      <c r="AC29" s="17">
        <v>1</v>
      </c>
      <c r="AD29" s="17">
        <v>120000</v>
      </c>
      <c r="AE29" s="17">
        <v>20000</v>
      </c>
      <c r="AF29" s="17">
        <v>285000</v>
      </c>
      <c r="AG29" s="17">
        <v>47500</v>
      </c>
      <c r="AH29" s="65">
        <v>800</v>
      </c>
      <c r="AI29" s="65">
        <v>100</v>
      </c>
      <c r="AJ29" s="65">
        <v>50000</v>
      </c>
      <c r="AK29" s="65">
        <v>8000</v>
      </c>
    </row>
    <row r="30" spans="1:37" ht="18" customHeight="1" x14ac:dyDescent="0.15">
      <c r="A30" s="181" t="s">
        <v>12</v>
      </c>
      <c r="B30" s="182"/>
      <c r="C30" s="183"/>
      <c r="D30" s="187">
        <v>50000</v>
      </c>
      <c r="E30" s="106"/>
      <c r="F30" s="59">
        <f>D30*E30</f>
        <v>0</v>
      </c>
      <c r="G30" s="58" t="e">
        <f t="shared" ref="G30:G31" si="2">+H30</f>
        <v>#N/A</v>
      </c>
      <c r="H30" s="59" t="e">
        <f>SUM(E30*(VLOOKUP($E$18,$AB$27:$AK$39,10,FALSE)))</f>
        <v>#N/A</v>
      </c>
      <c r="I30" s="58" t="e">
        <f>SUM(F30:H30)</f>
        <v>#N/A</v>
      </c>
      <c r="J30" s="32" t="s">
        <v>23</v>
      </c>
      <c r="K30" s="33" t="s">
        <v>104</v>
      </c>
      <c r="L30" s="67"/>
      <c r="M30" s="67"/>
      <c r="N30" s="67"/>
      <c r="O30" s="67"/>
      <c r="P30" s="67"/>
      <c r="Q30" s="68"/>
      <c r="R30" s="69"/>
      <c r="S30" s="66"/>
      <c r="T30" s="66"/>
      <c r="U30" s="66"/>
      <c r="V30" s="66"/>
      <c r="X30" s="65" t="s">
        <v>45</v>
      </c>
      <c r="Y30" s="65" t="s">
        <v>47</v>
      </c>
      <c r="AB30" s="56" t="s">
        <v>102</v>
      </c>
      <c r="AC30" s="17">
        <v>2</v>
      </c>
      <c r="AD30" s="17">
        <v>115000</v>
      </c>
      <c r="AE30" s="17">
        <v>19000</v>
      </c>
      <c r="AF30" s="17">
        <v>265000</v>
      </c>
      <c r="AG30" s="17">
        <v>44000</v>
      </c>
      <c r="AH30" s="65">
        <v>800</v>
      </c>
      <c r="AI30" s="65">
        <v>100</v>
      </c>
      <c r="AJ30" s="65">
        <v>50000</v>
      </c>
      <c r="AK30" s="65">
        <v>8000</v>
      </c>
    </row>
    <row r="31" spans="1:37" ht="18" customHeight="1" x14ac:dyDescent="0.15">
      <c r="A31" s="184"/>
      <c r="B31" s="185"/>
      <c r="C31" s="186"/>
      <c r="D31" s="188"/>
      <c r="E31" s="107"/>
      <c r="F31" s="60">
        <f>D30*E31</f>
        <v>0</v>
      </c>
      <c r="G31" s="61" t="e">
        <f t="shared" si="2"/>
        <v>#N/A</v>
      </c>
      <c r="H31" s="60" t="e">
        <f>SUM(E31*(VLOOKUP($E$18,$AB$27:$AK$39,10,FALSE)))</f>
        <v>#N/A</v>
      </c>
      <c r="I31" s="61" t="e">
        <f>SUM(F31:H31)</f>
        <v>#N/A</v>
      </c>
      <c r="J31" s="32"/>
      <c r="K31" s="33"/>
      <c r="L31" s="67"/>
      <c r="M31" s="67"/>
      <c r="N31" s="67"/>
      <c r="O31" s="67"/>
      <c r="P31" s="67"/>
      <c r="Q31" s="68"/>
      <c r="R31" s="69"/>
      <c r="S31" s="66"/>
      <c r="T31" s="66"/>
      <c r="U31" s="66"/>
      <c r="V31" s="66"/>
      <c r="X31" s="17">
        <v>112500</v>
      </c>
      <c r="Y31" s="17">
        <v>18750</v>
      </c>
      <c r="Z31" s="17">
        <v>18750</v>
      </c>
      <c r="AA31" s="17">
        <f>SUM(X31:Z31)</f>
        <v>150000</v>
      </c>
      <c r="AB31" s="56" t="s">
        <v>32</v>
      </c>
      <c r="AC31" s="17">
        <v>3</v>
      </c>
      <c r="AD31" s="17">
        <v>110000</v>
      </c>
      <c r="AE31" s="17">
        <v>18000</v>
      </c>
      <c r="AF31" s="17">
        <v>245000</v>
      </c>
      <c r="AG31" s="17">
        <v>40000</v>
      </c>
      <c r="AH31" s="65">
        <v>800</v>
      </c>
      <c r="AI31" s="65">
        <v>100</v>
      </c>
      <c r="AJ31" s="65">
        <v>50000</v>
      </c>
      <c r="AK31" s="65">
        <v>8000</v>
      </c>
    </row>
    <row r="32" spans="1:37" ht="18" customHeight="1" x14ac:dyDescent="0.15">
      <c r="A32" s="189" t="s">
        <v>9</v>
      </c>
      <c r="B32" s="190"/>
      <c r="C32" s="191"/>
      <c r="D32" s="70"/>
      <c r="E32" s="71"/>
      <c r="F32" s="72" t="e">
        <f>+F20+F22+F24+F26+F28+F30</f>
        <v>#N/A</v>
      </c>
      <c r="G32" s="73" t="e">
        <f>+G20+G22+G24+G26+G28+G30</f>
        <v>#N/A</v>
      </c>
      <c r="H32" s="72" t="e">
        <f>+H20+H22+H24+H26+H28+H30</f>
        <v>#N/A</v>
      </c>
      <c r="I32" s="73" t="e">
        <f>+I20+I22+I24+I26+I28+I30</f>
        <v>#N/A</v>
      </c>
      <c r="J32" s="45"/>
      <c r="K32" s="74"/>
      <c r="L32" s="67"/>
      <c r="M32" s="67"/>
      <c r="N32" s="67"/>
      <c r="O32" s="67"/>
      <c r="P32" s="67"/>
      <c r="Q32" s="68"/>
      <c r="R32" s="69" t="s">
        <v>13</v>
      </c>
      <c r="S32" s="66"/>
      <c r="T32" s="66"/>
      <c r="U32" s="66"/>
      <c r="V32" s="66"/>
      <c r="X32" s="17">
        <v>75000</v>
      </c>
      <c r="Y32" s="17">
        <v>12500</v>
      </c>
      <c r="Z32" s="17">
        <v>12500</v>
      </c>
      <c r="AA32" s="17">
        <f>SUM(X32:Z32)</f>
        <v>100000</v>
      </c>
      <c r="AB32" s="56" t="s">
        <v>31</v>
      </c>
      <c r="AC32" s="17">
        <v>4</v>
      </c>
      <c r="AD32" s="17">
        <v>110000</v>
      </c>
      <c r="AE32" s="17">
        <v>18000</v>
      </c>
      <c r="AF32" s="17">
        <v>245000</v>
      </c>
      <c r="AG32" s="17">
        <v>40000</v>
      </c>
      <c r="AH32" s="65">
        <v>800</v>
      </c>
      <c r="AI32" s="65">
        <v>100</v>
      </c>
      <c r="AJ32" s="65">
        <v>50000</v>
      </c>
      <c r="AK32" s="65">
        <v>8000</v>
      </c>
    </row>
    <row r="33" spans="1:37" ht="18" customHeight="1" x14ac:dyDescent="0.15">
      <c r="A33" s="192"/>
      <c r="B33" s="193"/>
      <c r="C33" s="194"/>
      <c r="D33" s="75"/>
      <c r="E33" s="76"/>
      <c r="F33" s="77" t="e">
        <f>+F21+F23+F25+F27+F29+F31</f>
        <v>#N/A</v>
      </c>
      <c r="G33" s="78" t="e">
        <f>+G21+G23+G25+G27+G29+G31</f>
        <v>#N/A</v>
      </c>
      <c r="H33" s="77" t="e">
        <f>+H21+H23+H25+H27+H29+H31</f>
        <v>#N/A</v>
      </c>
      <c r="I33" s="78" t="e">
        <f t="shared" ref="I33" si="3">+I21+I23+I25+I27+I29+I31</f>
        <v>#N/A</v>
      </c>
      <c r="J33" s="45"/>
      <c r="K33" s="67"/>
      <c r="L33" s="67"/>
      <c r="M33" s="67"/>
      <c r="N33" s="67"/>
      <c r="O33" s="67"/>
      <c r="P33" s="67"/>
      <c r="Q33" s="68"/>
      <c r="R33" s="69"/>
      <c r="S33" s="66"/>
      <c r="T33" s="66"/>
      <c r="U33" s="66"/>
      <c r="V33" s="66"/>
      <c r="X33" s="17">
        <v>37500</v>
      </c>
      <c r="Y33" s="17">
        <v>6250</v>
      </c>
      <c r="Z33" s="17">
        <v>6250</v>
      </c>
      <c r="AA33" s="17">
        <f>SUM(X33:Z33)</f>
        <v>50000</v>
      </c>
      <c r="AB33" s="56" t="s">
        <v>30</v>
      </c>
      <c r="AC33" s="17">
        <v>5</v>
      </c>
      <c r="AD33" s="17">
        <v>110000</v>
      </c>
      <c r="AE33" s="17">
        <v>18000</v>
      </c>
      <c r="AF33" s="17">
        <v>245000</v>
      </c>
      <c r="AG33" s="17">
        <v>40000</v>
      </c>
      <c r="AH33" s="65">
        <v>800</v>
      </c>
      <c r="AI33" s="65">
        <v>100</v>
      </c>
      <c r="AJ33" s="65">
        <v>50000</v>
      </c>
      <c r="AK33" s="65">
        <v>8000</v>
      </c>
    </row>
    <row r="34" spans="1:37" ht="18" customHeight="1" x14ac:dyDescent="0.15">
      <c r="A34" s="199" t="s">
        <v>34</v>
      </c>
      <c r="B34" s="200"/>
      <c r="C34" s="201"/>
      <c r="D34" s="205" t="s">
        <v>10</v>
      </c>
      <c r="E34" s="99"/>
      <c r="F34" s="59">
        <f>ROUNDDOWN(E34/2,-3)</f>
        <v>0</v>
      </c>
      <c r="G34" s="58" t="s">
        <v>51</v>
      </c>
      <c r="H34" s="59" t="s">
        <v>52</v>
      </c>
      <c r="I34" s="58">
        <f>+F34</f>
        <v>0</v>
      </c>
      <c r="J34" s="179"/>
      <c r="K34" s="167" t="s">
        <v>112</v>
      </c>
      <c r="L34" s="180"/>
      <c r="M34" s="180"/>
      <c r="N34" s="180"/>
      <c r="O34" s="180"/>
      <c r="P34" s="180"/>
      <c r="Q34" s="180"/>
      <c r="R34" s="180"/>
      <c r="S34" s="180"/>
      <c r="T34" s="180"/>
      <c r="U34" s="180"/>
      <c r="V34" s="40"/>
      <c r="X34" s="17">
        <v>0</v>
      </c>
      <c r="AA34" s="17">
        <v>0</v>
      </c>
      <c r="AB34" s="56" t="s">
        <v>29</v>
      </c>
      <c r="AC34" s="17">
        <v>6</v>
      </c>
      <c r="AD34" s="17">
        <v>110000</v>
      </c>
      <c r="AE34" s="17">
        <v>18000</v>
      </c>
      <c r="AF34" s="17">
        <v>245000</v>
      </c>
      <c r="AG34" s="17">
        <v>40000</v>
      </c>
      <c r="AH34" s="65">
        <v>800</v>
      </c>
      <c r="AI34" s="65">
        <v>100</v>
      </c>
      <c r="AJ34" s="65">
        <v>50000</v>
      </c>
      <c r="AK34" s="65">
        <v>8000</v>
      </c>
    </row>
    <row r="35" spans="1:37" ht="18" customHeight="1" x14ac:dyDescent="0.15">
      <c r="A35" s="202"/>
      <c r="B35" s="203"/>
      <c r="C35" s="204"/>
      <c r="D35" s="206"/>
      <c r="E35" s="100"/>
      <c r="F35" s="79">
        <f>ROUNDDOWN(E35/2,-3)</f>
        <v>0</v>
      </c>
      <c r="G35" s="80" t="s">
        <v>52</v>
      </c>
      <c r="H35" s="79" t="s">
        <v>52</v>
      </c>
      <c r="I35" s="80">
        <f>SUM(F35:H35)</f>
        <v>0</v>
      </c>
      <c r="J35" s="179"/>
      <c r="K35" s="167"/>
      <c r="L35" s="180"/>
      <c r="M35" s="180"/>
      <c r="N35" s="180"/>
      <c r="O35" s="180"/>
      <c r="P35" s="180"/>
      <c r="Q35" s="180"/>
      <c r="R35" s="180"/>
      <c r="S35" s="180"/>
      <c r="T35" s="180"/>
      <c r="U35" s="180"/>
      <c r="V35" s="40"/>
      <c r="X35" s="66"/>
      <c r="AB35" s="56" t="s">
        <v>28</v>
      </c>
      <c r="AC35" s="17">
        <v>7</v>
      </c>
      <c r="AD35" s="17">
        <v>110000</v>
      </c>
      <c r="AE35" s="17">
        <v>18000</v>
      </c>
      <c r="AF35" s="17">
        <v>245000</v>
      </c>
      <c r="AG35" s="17">
        <v>40000</v>
      </c>
      <c r="AH35" s="65">
        <v>800</v>
      </c>
      <c r="AI35" s="65">
        <v>100</v>
      </c>
      <c r="AJ35" s="65">
        <v>50000</v>
      </c>
      <c r="AK35" s="65">
        <v>8000</v>
      </c>
    </row>
    <row r="36" spans="1:37" ht="21.95" customHeight="1" x14ac:dyDescent="0.15">
      <c r="A36" s="142" t="s">
        <v>21</v>
      </c>
      <c r="B36" s="143"/>
      <c r="C36" s="144"/>
      <c r="D36" s="207" t="s">
        <v>11</v>
      </c>
      <c r="E36" s="99"/>
      <c r="F36" s="59">
        <f>ROUNDDOWN(E36/3,-3)</f>
        <v>0</v>
      </c>
      <c r="G36" s="58" t="s">
        <v>52</v>
      </c>
      <c r="H36" s="59" t="s">
        <v>52</v>
      </c>
      <c r="I36" s="58">
        <f>+F36</f>
        <v>0</v>
      </c>
      <c r="J36" s="179"/>
      <c r="K36" s="180"/>
      <c r="L36" s="180"/>
      <c r="M36" s="180"/>
      <c r="N36" s="180"/>
      <c r="O36" s="180"/>
      <c r="P36" s="180"/>
      <c r="Q36" s="180"/>
      <c r="R36" s="180"/>
      <c r="S36" s="180"/>
      <c r="T36" s="180"/>
      <c r="U36" s="180"/>
      <c r="V36" s="40"/>
      <c r="W36" s="17">
        <v>1</v>
      </c>
      <c r="X36" s="66">
        <v>50000</v>
      </c>
      <c r="Y36" s="17">
        <v>8000</v>
      </c>
      <c r="Z36" s="17">
        <v>8000</v>
      </c>
      <c r="AB36" s="56" t="s">
        <v>27</v>
      </c>
      <c r="AC36" s="17">
        <v>8</v>
      </c>
      <c r="AD36" s="17">
        <v>110000</v>
      </c>
      <c r="AE36" s="17">
        <v>18000</v>
      </c>
      <c r="AF36" s="17">
        <v>245000</v>
      </c>
      <c r="AG36" s="17">
        <v>40000</v>
      </c>
      <c r="AH36" s="65">
        <v>800</v>
      </c>
      <c r="AI36" s="65">
        <v>100</v>
      </c>
      <c r="AJ36" s="65">
        <v>50000</v>
      </c>
      <c r="AK36" s="65">
        <v>8000</v>
      </c>
    </row>
    <row r="37" spans="1:37" ht="21.95" customHeight="1" x14ac:dyDescent="0.15">
      <c r="A37" s="196"/>
      <c r="B37" s="197"/>
      <c r="C37" s="198"/>
      <c r="D37" s="206"/>
      <c r="E37" s="100"/>
      <c r="F37" s="79">
        <f>ROUNDDOWN(E37/3,-3)</f>
        <v>0</v>
      </c>
      <c r="G37" s="80" t="s">
        <v>51</v>
      </c>
      <c r="H37" s="79" t="s">
        <v>52</v>
      </c>
      <c r="I37" s="80">
        <f>SUM(F37:H37)</f>
        <v>0</v>
      </c>
      <c r="J37" s="32"/>
      <c r="K37" s="40"/>
      <c r="L37" s="40"/>
      <c r="M37" s="40"/>
      <c r="N37" s="40"/>
      <c r="O37" s="40"/>
      <c r="P37" s="40"/>
      <c r="Q37" s="40"/>
      <c r="R37" s="40"/>
      <c r="S37" s="40"/>
      <c r="T37" s="40"/>
      <c r="U37" s="40"/>
      <c r="V37" s="40"/>
      <c r="W37" s="17">
        <v>0</v>
      </c>
      <c r="X37" s="17">
        <v>0</v>
      </c>
      <c r="Y37" s="17">
        <v>0</v>
      </c>
      <c r="Z37" s="17">
        <v>0</v>
      </c>
      <c r="AB37" s="56" t="s">
        <v>26</v>
      </c>
      <c r="AC37" s="17">
        <v>9</v>
      </c>
      <c r="AD37" s="17">
        <v>110000</v>
      </c>
      <c r="AE37" s="17">
        <v>18000</v>
      </c>
      <c r="AF37" s="17">
        <v>245000</v>
      </c>
      <c r="AG37" s="17">
        <v>40000</v>
      </c>
      <c r="AH37" s="65">
        <v>800</v>
      </c>
      <c r="AI37" s="65">
        <v>100</v>
      </c>
      <c r="AJ37" s="65">
        <v>50000</v>
      </c>
      <c r="AK37" s="65">
        <v>8000</v>
      </c>
    </row>
    <row r="38" spans="1:37" ht="24.95" customHeight="1" x14ac:dyDescent="0.15">
      <c r="A38" s="151" t="s">
        <v>36</v>
      </c>
      <c r="B38" s="152"/>
      <c r="C38" s="153"/>
      <c r="D38" s="207" t="s">
        <v>15</v>
      </c>
      <c r="E38" s="101"/>
      <c r="F38" s="72">
        <f>ROUNDDOWN(E38/3,-3)</f>
        <v>0</v>
      </c>
      <c r="G38" s="73" t="s">
        <v>52</v>
      </c>
      <c r="H38" s="72" t="s">
        <v>52</v>
      </c>
      <c r="I38" s="73">
        <f>+F38</f>
        <v>0</v>
      </c>
      <c r="J38" s="32" t="s">
        <v>23</v>
      </c>
      <c r="K38" s="167" t="s">
        <v>111</v>
      </c>
      <c r="L38" s="167"/>
      <c r="M38" s="167"/>
      <c r="N38" s="167"/>
      <c r="O38" s="167"/>
      <c r="P38" s="167"/>
      <c r="Q38" s="167"/>
      <c r="R38" s="167"/>
      <c r="S38" s="66"/>
      <c r="T38" s="66"/>
      <c r="U38" s="66"/>
      <c r="V38" s="66"/>
      <c r="AB38" s="56" t="s">
        <v>24</v>
      </c>
      <c r="AC38" s="17">
        <v>10</v>
      </c>
      <c r="AD38" s="17">
        <v>110000</v>
      </c>
      <c r="AE38" s="17">
        <v>18000</v>
      </c>
      <c r="AF38" s="17">
        <v>245000</v>
      </c>
      <c r="AG38" s="17">
        <v>40000</v>
      </c>
      <c r="AH38" s="65">
        <v>800</v>
      </c>
      <c r="AI38" s="65">
        <v>100</v>
      </c>
      <c r="AJ38" s="65">
        <v>50000</v>
      </c>
      <c r="AK38" s="65">
        <v>8000</v>
      </c>
    </row>
    <row r="39" spans="1:37" ht="24.95" customHeight="1" x14ac:dyDescent="0.15">
      <c r="A39" s="154"/>
      <c r="B39" s="155"/>
      <c r="C39" s="156"/>
      <c r="D39" s="208"/>
      <c r="E39" s="102"/>
      <c r="F39" s="82">
        <f>ROUNDDOWN(E39/3,-3)</f>
        <v>0</v>
      </c>
      <c r="G39" s="82" t="s">
        <v>52</v>
      </c>
      <c r="H39" s="78" t="s">
        <v>52</v>
      </c>
      <c r="I39" s="78">
        <f>SUM(F39:H39)</f>
        <v>0</v>
      </c>
      <c r="J39" s="32"/>
      <c r="K39" s="167"/>
      <c r="L39" s="167"/>
      <c r="M39" s="167"/>
      <c r="N39" s="167"/>
      <c r="O39" s="167"/>
      <c r="P39" s="167"/>
      <c r="Q39" s="167"/>
      <c r="R39" s="167"/>
      <c r="S39" s="66"/>
      <c r="T39" s="66"/>
      <c r="U39" s="66"/>
      <c r="V39" s="66"/>
      <c r="AB39" s="56" t="s">
        <v>25</v>
      </c>
      <c r="AC39" s="17">
        <v>11</v>
      </c>
      <c r="AD39" s="17">
        <v>110000</v>
      </c>
      <c r="AE39" s="17">
        <v>18000</v>
      </c>
      <c r="AF39" s="17">
        <v>245000</v>
      </c>
      <c r="AG39" s="17">
        <v>40000</v>
      </c>
      <c r="AH39" s="65">
        <v>800</v>
      </c>
      <c r="AI39" s="65">
        <v>100</v>
      </c>
      <c r="AJ39" s="65">
        <v>50000</v>
      </c>
      <c r="AK39" s="65">
        <v>8000</v>
      </c>
    </row>
    <row r="40" spans="1:37" ht="18" customHeight="1" x14ac:dyDescent="0.15">
      <c r="A40" s="149" t="s">
        <v>5</v>
      </c>
      <c r="B40" s="149"/>
      <c r="C40" s="149"/>
      <c r="D40" s="83"/>
      <c r="E40" s="83"/>
      <c r="F40" s="84" t="e">
        <f>+F32+F34+F36+F38</f>
        <v>#N/A</v>
      </c>
      <c r="G40" s="84" t="e">
        <f>+G32</f>
        <v>#N/A</v>
      </c>
      <c r="H40" s="84" t="e">
        <f>+H32</f>
        <v>#N/A</v>
      </c>
      <c r="I40" s="84" t="e">
        <f>+I32+I34+I36+I38</f>
        <v>#N/A</v>
      </c>
      <c r="J40" s="85"/>
      <c r="K40" s="86"/>
      <c r="L40" s="66"/>
      <c r="M40" s="66"/>
      <c r="N40" s="66"/>
      <c r="O40" s="66"/>
      <c r="P40" s="66"/>
      <c r="Q40" s="66"/>
      <c r="R40" s="66"/>
      <c r="S40" s="66"/>
      <c r="T40" s="66"/>
      <c r="U40" s="66"/>
      <c r="V40" s="66"/>
    </row>
    <row r="41" spans="1:37" ht="18" customHeight="1" thickBot="1" x14ac:dyDescent="0.2">
      <c r="A41" s="150"/>
      <c r="B41" s="150"/>
      <c r="C41" s="150"/>
      <c r="D41" s="87"/>
      <c r="E41" s="87"/>
      <c r="F41" s="88" t="e">
        <f>+F33+F35+F37+F39</f>
        <v>#N/A</v>
      </c>
      <c r="G41" s="88" t="e">
        <f>+G33</f>
        <v>#N/A</v>
      </c>
      <c r="H41" s="88" t="e">
        <f>+H33</f>
        <v>#N/A</v>
      </c>
      <c r="I41" s="88" t="e">
        <f>+I33+I35+I37+I39</f>
        <v>#N/A</v>
      </c>
      <c r="J41" s="85"/>
      <c r="K41" s="86"/>
      <c r="L41" s="66"/>
      <c r="M41" s="66"/>
      <c r="N41" s="66"/>
      <c r="O41" s="66"/>
      <c r="P41" s="66"/>
      <c r="Q41" s="66"/>
      <c r="R41" s="66"/>
      <c r="S41" s="66"/>
      <c r="T41" s="66"/>
      <c r="U41" s="66"/>
      <c r="V41" s="66"/>
    </row>
    <row r="42" spans="1:37" ht="18" customHeight="1" thickTop="1" x14ac:dyDescent="0.15">
      <c r="A42" s="136" t="s">
        <v>97</v>
      </c>
      <c r="B42" s="137"/>
      <c r="C42" s="138"/>
      <c r="D42" s="89"/>
      <c r="E42" s="95"/>
      <c r="F42" s="90"/>
      <c r="G42" s="90"/>
      <c r="H42" s="91"/>
      <c r="I42" s="90"/>
      <c r="J42" s="85"/>
      <c r="K42" s="86"/>
      <c r="L42" s="66"/>
      <c r="M42" s="66"/>
      <c r="N42" s="66"/>
      <c r="O42" s="66"/>
      <c r="P42" s="66"/>
      <c r="Q42" s="66"/>
      <c r="R42" s="66"/>
      <c r="S42" s="66"/>
      <c r="T42" s="66"/>
      <c r="U42" s="66"/>
      <c r="V42" s="66"/>
    </row>
    <row r="43" spans="1:37" ht="18" customHeight="1" x14ac:dyDescent="0.15">
      <c r="A43" s="139"/>
      <c r="B43" s="140"/>
      <c r="C43" s="141"/>
      <c r="D43" s="92"/>
      <c r="E43" s="96"/>
      <c r="F43" s="80"/>
      <c r="G43" s="80"/>
      <c r="H43" s="79"/>
      <c r="I43" s="80"/>
      <c r="J43" s="85"/>
      <c r="K43" s="86"/>
      <c r="L43" s="66"/>
      <c r="M43" s="66"/>
      <c r="N43" s="66"/>
      <c r="O43" s="66"/>
      <c r="P43" s="66"/>
      <c r="Q43" s="66"/>
      <c r="R43" s="66"/>
      <c r="S43" s="66"/>
      <c r="T43" s="66"/>
      <c r="U43" s="66"/>
      <c r="V43" s="66"/>
    </row>
    <row r="44" spans="1:37" ht="18" customHeight="1" x14ac:dyDescent="0.15">
      <c r="A44" s="142" t="s">
        <v>98</v>
      </c>
      <c r="B44" s="143"/>
      <c r="C44" s="144"/>
      <c r="D44" s="89"/>
      <c r="E44" s="97"/>
      <c r="F44" s="90"/>
      <c r="G44" s="90"/>
      <c r="H44" s="91"/>
      <c r="I44" s="90"/>
      <c r="J44" s="85"/>
      <c r="K44" s="86"/>
      <c r="L44" s="66"/>
      <c r="M44" s="66"/>
      <c r="N44" s="66"/>
      <c r="O44" s="66"/>
      <c r="P44" s="66"/>
      <c r="Q44" s="66"/>
      <c r="R44" s="66"/>
      <c r="S44" s="66"/>
      <c r="T44" s="66"/>
      <c r="U44" s="66"/>
      <c r="V44" s="66"/>
    </row>
    <row r="45" spans="1:37" ht="18" customHeight="1" x14ac:dyDescent="0.15">
      <c r="A45" s="145"/>
      <c r="B45" s="146"/>
      <c r="C45" s="147"/>
      <c r="D45" s="81"/>
      <c r="E45" s="98"/>
      <c r="F45" s="78"/>
      <c r="G45" s="78"/>
      <c r="H45" s="77"/>
      <c r="I45" s="78"/>
      <c r="J45" s="85"/>
      <c r="K45" s="86"/>
      <c r="L45" s="66"/>
      <c r="M45" s="66"/>
      <c r="N45" s="66"/>
      <c r="O45" s="66"/>
      <c r="P45" s="66"/>
      <c r="Q45" s="66"/>
      <c r="R45" s="66"/>
      <c r="S45" s="66"/>
      <c r="T45" s="66"/>
      <c r="U45" s="66"/>
      <c r="V45" s="66"/>
    </row>
    <row r="46" spans="1:37" ht="6.75" customHeight="1" x14ac:dyDescent="0.15"/>
    <row r="47" spans="1:37" ht="15.95" customHeight="1" x14ac:dyDescent="0.15">
      <c r="A47" s="157" t="s">
        <v>99</v>
      </c>
      <c r="B47" s="157"/>
      <c r="C47" s="157"/>
      <c r="D47" s="157"/>
      <c r="E47" s="157"/>
      <c r="F47" s="157"/>
      <c r="G47" s="157"/>
      <c r="H47" s="157"/>
      <c r="I47" s="157"/>
    </row>
    <row r="48" spans="1:37" ht="20.100000000000001" customHeight="1" x14ac:dyDescent="0.15">
      <c r="A48" s="148" t="s">
        <v>35</v>
      </c>
      <c r="B48" s="148"/>
      <c r="C48" s="148"/>
      <c r="D48" s="148"/>
      <c r="E48" s="148"/>
      <c r="F48" s="148"/>
      <c r="G48" s="93"/>
      <c r="H48" s="93"/>
      <c r="I48" s="94" t="e">
        <f>+I40-I41</f>
        <v>#N/A</v>
      </c>
    </row>
  </sheetData>
  <sheetProtection algorithmName="SHA-512" hashValue="ml/TClFOOAhQ2jtuYqR6HLtLKrnLzTXjKFFsa5EJiQp4++06Un6bmeQGAcZyelaBHIIRUH2dYouL8ClEVjJVEQ==" saltValue="kjyj8BBfhAu6pn0f3kL/CQ==" spinCount="100000" sheet="1" objects="1" scenarios="1"/>
  <mergeCells count="40">
    <mergeCell ref="A16:I16"/>
    <mergeCell ref="A19:C19"/>
    <mergeCell ref="A20:C21"/>
    <mergeCell ref="D20:D21"/>
    <mergeCell ref="A28:C29"/>
    <mergeCell ref="D28:D29"/>
    <mergeCell ref="A22:C23"/>
    <mergeCell ref="D22:D23"/>
    <mergeCell ref="D24:D25"/>
    <mergeCell ref="K22:U26"/>
    <mergeCell ref="A24:C25"/>
    <mergeCell ref="A26:C27"/>
    <mergeCell ref="D26:D27"/>
    <mergeCell ref="K38:R39"/>
    <mergeCell ref="J34:J36"/>
    <mergeCell ref="K34:U36"/>
    <mergeCell ref="A30:C31"/>
    <mergeCell ref="D30:D31"/>
    <mergeCell ref="A32:C33"/>
    <mergeCell ref="J22:J26"/>
    <mergeCell ref="A36:C37"/>
    <mergeCell ref="A34:C35"/>
    <mergeCell ref="D34:D35"/>
    <mergeCell ref="D36:D37"/>
    <mergeCell ref="D38:D39"/>
    <mergeCell ref="K2:R3"/>
    <mergeCell ref="H3:I3"/>
    <mergeCell ref="K4:R5"/>
    <mergeCell ref="A15:I15"/>
    <mergeCell ref="C14:H14"/>
    <mergeCell ref="G9:I9"/>
    <mergeCell ref="G11:I11"/>
    <mergeCell ref="C7:D7"/>
    <mergeCell ref="K15:S15"/>
    <mergeCell ref="A42:C43"/>
    <mergeCell ref="A44:C45"/>
    <mergeCell ref="A48:F48"/>
    <mergeCell ref="A40:C41"/>
    <mergeCell ref="A38:C39"/>
    <mergeCell ref="A47:I47"/>
  </mergeCells>
  <phoneticPr fontId="2"/>
  <conditionalFormatting sqref="C7:D7">
    <cfRule type="containsBlanks" dxfId="12" priority="6">
      <formula>LEN(TRIM(C7))=0</formula>
    </cfRule>
  </conditionalFormatting>
  <conditionalFormatting sqref="E20:E21">
    <cfRule type="cellIs" dxfId="11" priority="15" operator="equal">
      <formula>""</formula>
    </cfRule>
  </conditionalFormatting>
  <conditionalFormatting sqref="G9:I9">
    <cfRule type="cellIs" dxfId="10" priority="27" operator="equal">
      <formula>""</formula>
    </cfRule>
  </conditionalFormatting>
  <conditionalFormatting sqref="G11:I11">
    <cfRule type="cellIs" dxfId="9" priority="26" operator="equal">
      <formula>""</formula>
    </cfRule>
  </conditionalFormatting>
  <conditionalFormatting sqref="H3:I3">
    <cfRule type="cellIs" dxfId="8" priority="28" operator="equal">
      <formula>""</formula>
    </cfRule>
  </conditionalFormatting>
  <conditionalFormatting sqref="E42:E45">
    <cfRule type="containsBlanks" dxfId="7" priority="5">
      <formula>LEN(TRIM(E42))=0</formula>
    </cfRule>
  </conditionalFormatting>
  <conditionalFormatting sqref="E34:E39">
    <cfRule type="containsBlanks" dxfId="6" priority="4">
      <formula>LEN(TRIM(E34))=0</formula>
    </cfRule>
  </conditionalFormatting>
  <conditionalFormatting sqref="E22:E29">
    <cfRule type="containsBlanks" dxfId="5" priority="3">
      <formula>LEN(TRIM(E22))=0</formula>
    </cfRule>
  </conditionalFormatting>
  <conditionalFormatting sqref="E30:E31">
    <cfRule type="containsBlanks" dxfId="4" priority="30">
      <formula>LEN(TRIM(E30))=0</formula>
    </cfRule>
  </conditionalFormatting>
  <conditionalFormatting sqref="E18">
    <cfRule type="containsBlanks" dxfId="3" priority="29">
      <formula>LEN(TRIM(E18))=0</formula>
    </cfRule>
  </conditionalFormatting>
  <dataValidations count="4">
    <dataValidation type="list" allowBlank="1" showInputMessage="1" showErrorMessage="1" sqref="Q9:Q10" xr:uid="{00000000-0002-0000-0000-000000000000}">
      <formula1>$X$19:$X$22</formula1>
    </dataValidation>
    <dataValidation type="list" allowBlank="1" showInputMessage="1" showErrorMessage="1" sqref="E20:E21" xr:uid="{3A20E339-9E93-48A4-8054-12133949BC28}">
      <formula1>$AA$31:$AA$34</formula1>
    </dataValidation>
    <dataValidation type="list" allowBlank="1" showInputMessage="1" showErrorMessage="1" sqref="E30:E31" xr:uid="{00000000-0002-0000-0000-000003000000}">
      <formula1>$W$36:$W$37</formula1>
    </dataValidation>
    <dataValidation type="list" allowBlank="1" showInputMessage="1" showErrorMessage="1" sqref="E18" xr:uid="{E5F3A848-E551-40E1-95CE-C96025286F04}">
      <formula1>$AB$29:$AB$39</formula1>
    </dataValidation>
  </dataValidations>
  <printOptions horizontalCentered="1"/>
  <pageMargins left="0.59055118110236227" right="0.59055118110236227" top="0.55118110236220474" bottom="0.19685039370078741" header="0.31496062992125984" footer="0.19685039370078741"/>
  <pageSetup paperSize="8" scale="91" orientation="landscape" r:id="rId1"/>
  <colBreaks count="1" manualBreakCount="1">
    <brk id="9" max="47"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pageSetUpPr fitToPage="1"/>
  </sheetPr>
  <dimension ref="A1:AA49"/>
  <sheetViews>
    <sheetView zoomScaleNormal="100" zoomScaleSheetLayoutView="100" workbookViewId="0">
      <selection activeCell="B1" sqref="B1"/>
    </sheetView>
  </sheetViews>
  <sheetFormatPr defaultRowHeight="12" x14ac:dyDescent="0.15"/>
  <cols>
    <col min="1" max="1" width="2.28515625" style="110" customWidth="1"/>
    <col min="2" max="2" width="11.5703125" style="110" customWidth="1"/>
    <col min="3" max="3" width="9.28515625" style="110" customWidth="1"/>
    <col min="4" max="4" width="6.7109375" style="110" customWidth="1"/>
    <col min="5" max="15" width="6.7109375" style="111" customWidth="1"/>
    <col min="16" max="16" width="3.7109375" style="111" bestFit="1" customWidth="1"/>
    <col min="17" max="16384" width="9.140625" style="111"/>
  </cols>
  <sheetData>
    <row r="1" spans="1:27" ht="24.75" customHeight="1" x14ac:dyDescent="0.15">
      <c r="A1" s="109" t="s">
        <v>56</v>
      </c>
      <c r="Q1" s="112"/>
      <c r="R1" s="112"/>
      <c r="S1" s="112"/>
      <c r="T1" s="112"/>
      <c r="U1" s="112"/>
      <c r="V1" s="112"/>
      <c r="W1" s="113"/>
      <c r="X1" s="113"/>
      <c r="Y1" s="113"/>
      <c r="Z1" s="113"/>
      <c r="AA1" s="113"/>
    </row>
    <row r="2" spans="1:27" ht="20.25" customHeight="1" x14ac:dyDescent="0.15">
      <c r="A2" s="238" t="s">
        <v>57</v>
      </c>
      <c r="B2" s="239"/>
      <c r="C2" s="240"/>
      <c r="D2" s="114" t="s">
        <v>58</v>
      </c>
      <c r="E2" s="115" t="s">
        <v>59</v>
      </c>
      <c r="F2" s="115" t="s">
        <v>60</v>
      </c>
      <c r="G2" s="115" t="s">
        <v>61</v>
      </c>
      <c r="H2" s="115" t="s">
        <v>62</v>
      </c>
      <c r="I2" s="115" t="s">
        <v>63</v>
      </c>
      <c r="J2" s="115" t="s">
        <v>92</v>
      </c>
      <c r="K2" s="115" t="s">
        <v>93</v>
      </c>
      <c r="L2" s="115" t="s">
        <v>94</v>
      </c>
      <c r="M2" s="115" t="s">
        <v>64</v>
      </c>
      <c r="N2" s="115" t="s">
        <v>65</v>
      </c>
      <c r="O2" s="115" t="s">
        <v>66</v>
      </c>
      <c r="Q2" s="112"/>
      <c r="R2" s="112"/>
      <c r="T2" s="112"/>
      <c r="U2" s="112"/>
      <c r="V2" s="112"/>
      <c r="W2" s="113"/>
      <c r="X2" s="113"/>
      <c r="Y2" s="113"/>
      <c r="Z2" s="113"/>
      <c r="AA2" s="113"/>
    </row>
    <row r="3" spans="1:27" ht="20.100000000000001" customHeight="1" x14ac:dyDescent="0.15">
      <c r="A3" s="220" t="s">
        <v>67</v>
      </c>
      <c r="B3" s="221"/>
      <c r="C3" s="222"/>
      <c r="D3" s="3"/>
      <c r="E3" s="3"/>
      <c r="F3" s="3"/>
      <c r="G3" s="3"/>
      <c r="H3" s="3"/>
      <c r="I3" s="3"/>
      <c r="J3" s="3"/>
      <c r="K3" s="3"/>
      <c r="L3" s="3"/>
      <c r="M3" s="3"/>
      <c r="N3" s="3"/>
      <c r="O3" s="3"/>
      <c r="Q3" s="116" t="s">
        <v>68</v>
      </c>
      <c r="R3" s="112"/>
      <c r="S3" s="112"/>
      <c r="T3" s="112"/>
      <c r="U3" s="112"/>
      <c r="V3" s="112"/>
      <c r="W3" s="113"/>
      <c r="X3" s="113"/>
      <c r="Y3" s="113"/>
      <c r="Z3" s="113"/>
      <c r="AA3" s="113"/>
    </row>
    <row r="4" spans="1:27" ht="20.100000000000001" customHeight="1" x14ac:dyDescent="0.15">
      <c r="A4" s="223"/>
      <c r="B4" s="224"/>
      <c r="C4" s="225"/>
      <c r="D4" s="5"/>
      <c r="E4" s="5"/>
      <c r="F4" s="4"/>
      <c r="G4" s="5"/>
      <c r="H4" s="5"/>
      <c r="I4" s="5"/>
      <c r="J4" s="5"/>
      <c r="K4" s="5"/>
      <c r="L4" s="5"/>
      <c r="M4" s="5"/>
      <c r="N4" s="5"/>
      <c r="O4" s="5"/>
      <c r="Q4" s="116" t="s">
        <v>69</v>
      </c>
      <c r="R4" s="112"/>
      <c r="S4" s="112"/>
      <c r="T4" s="112"/>
      <c r="U4" s="112"/>
      <c r="V4" s="112"/>
      <c r="W4" s="113"/>
      <c r="X4" s="113"/>
      <c r="Y4" s="113"/>
      <c r="Z4" s="113"/>
      <c r="AA4" s="113"/>
    </row>
    <row r="5" spans="1:27" ht="20.100000000000001" customHeight="1" x14ac:dyDescent="0.15">
      <c r="A5" s="226"/>
      <c r="B5" s="227"/>
      <c r="C5" s="228"/>
      <c r="D5" s="6"/>
      <c r="E5" s="6"/>
      <c r="F5" s="6"/>
      <c r="G5" s="6"/>
      <c r="H5" s="6"/>
      <c r="I5" s="6"/>
      <c r="J5" s="6"/>
      <c r="K5" s="6"/>
      <c r="L5" s="6"/>
      <c r="M5" s="6"/>
      <c r="N5" s="6"/>
      <c r="O5" s="6"/>
      <c r="Q5" s="112"/>
      <c r="R5" s="112"/>
      <c r="S5" s="112"/>
      <c r="T5" s="112"/>
      <c r="U5" s="112"/>
      <c r="V5" s="112"/>
      <c r="W5" s="113"/>
      <c r="X5" s="113"/>
      <c r="Y5" s="113"/>
      <c r="Z5" s="113"/>
      <c r="AA5" s="113"/>
    </row>
    <row r="6" spans="1:27" ht="20.100000000000001" customHeight="1" x14ac:dyDescent="0.15">
      <c r="A6" s="241" t="s">
        <v>70</v>
      </c>
      <c r="B6" s="242"/>
      <c r="C6" s="243"/>
      <c r="D6" s="3"/>
      <c r="E6" s="3"/>
      <c r="F6" s="3"/>
      <c r="G6" s="3"/>
      <c r="H6" s="3"/>
      <c r="I6" s="3"/>
      <c r="J6" s="3"/>
      <c r="K6" s="3"/>
      <c r="L6" s="3"/>
      <c r="M6" s="3"/>
      <c r="N6" s="3"/>
      <c r="O6" s="3"/>
      <c r="P6" s="117"/>
      <c r="Q6" s="118"/>
      <c r="R6" s="111" t="s">
        <v>71</v>
      </c>
      <c r="S6" s="118"/>
      <c r="T6" s="118"/>
      <c r="U6" s="118"/>
      <c r="V6" s="118"/>
      <c r="W6" s="119"/>
      <c r="X6" s="113"/>
      <c r="Y6" s="113"/>
      <c r="Z6" s="113"/>
      <c r="AA6" s="113"/>
    </row>
    <row r="7" spans="1:27" ht="20.100000000000001" customHeight="1" x14ac:dyDescent="0.15">
      <c r="A7" s="244" t="s">
        <v>72</v>
      </c>
      <c r="B7" s="245"/>
      <c r="C7" s="246"/>
      <c r="D7" s="5"/>
      <c r="E7" s="5"/>
      <c r="F7" s="5"/>
      <c r="G7" s="8"/>
      <c r="H7" s="5"/>
      <c r="I7" s="5"/>
      <c r="J7" s="8"/>
      <c r="K7" s="5"/>
      <c r="L7" s="5"/>
      <c r="M7" s="5"/>
      <c r="N7" s="5"/>
      <c r="O7" s="5"/>
      <c r="R7" s="120" t="s">
        <v>73</v>
      </c>
    </row>
    <row r="8" spans="1:27" ht="20.100000000000001" customHeight="1" x14ac:dyDescent="0.15">
      <c r="A8" s="223"/>
      <c r="B8" s="224"/>
      <c r="C8" s="225"/>
      <c r="D8" s="9"/>
      <c r="E8" s="9"/>
      <c r="F8" s="9"/>
      <c r="G8" s="10"/>
      <c r="H8" s="9"/>
      <c r="I8" s="9"/>
      <c r="J8" s="10"/>
      <c r="K8" s="9"/>
      <c r="L8" s="9"/>
      <c r="M8" s="9"/>
      <c r="N8" s="9"/>
      <c r="O8" s="9"/>
      <c r="R8" s="120"/>
    </row>
    <row r="9" spans="1:27" ht="20.100000000000001" customHeight="1" x14ac:dyDescent="0.15">
      <c r="A9" s="247"/>
      <c r="B9" s="248"/>
      <c r="C9" s="249"/>
      <c r="D9" s="11"/>
      <c r="E9" s="11"/>
      <c r="F9" s="11"/>
      <c r="G9" s="11"/>
      <c r="H9" s="11"/>
      <c r="I9" s="11"/>
      <c r="J9" s="11"/>
      <c r="K9" s="11"/>
      <c r="L9" s="11"/>
      <c r="M9" s="11"/>
      <c r="N9" s="11"/>
      <c r="O9" s="11"/>
    </row>
    <row r="10" spans="1:27" ht="20.100000000000001" customHeight="1" x14ac:dyDescent="0.15">
      <c r="A10" s="220" t="s">
        <v>74</v>
      </c>
      <c r="B10" s="221"/>
      <c r="C10" s="222"/>
      <c r="D10" s="12"/>
      <c r="E10" s="12"/>
      <c r="F10" s="12"/>
      <c r="G10" s="12"/>
      <c r="H10" s="12"/>
      <c r="I10" s="12"/>
      <c r="J10" s="12"/>
      <c r="K10" s="12"/>
      <c r="L10" s="12"/>
      <c r="M10" s="12"/>
      <c r="N10" s="12"/>
      <c r="O10" s="12"/>
    </row>
    <row r="11" spans="1:27" ht="20.100000000000001" customHeight="1" x14ac:dyDescent="0.15">
      <c r="A11" s="223"/>
      <c r="B11" s="224"/>
      <c r="C11" s="225"/>
      <c r="D11" s="5"/>
      <c r="E11" s="5"/>
      <c r="F11" s="5"/>
      <c r="G11" s="5"/>
      <c r="H11" s="5"/>
      <c r="I11" s="5"/>
      <c r="J11" s="5"/>
      <c r="K11" s="5"/>
      <c r="L11" s="5"/>
      <c r="M11" s="5"/>
      <c r="N11" s="5"/>
      <c r="O11" s="5"/>
    </row>
    <row r="12" spans="1:27" ht="20.100000000000001" customHeight="1" x14ac:dyDescent="0.15">
      <c r="A12" s="226"/>
      <c r="B12" s="227"/>
      <c r="C12" s="228"/>
      <c r="D12" s="6"/>
      <c r="E12" s="6"/>
      <c r="F12" s="6"/>
      <c r="G12" s="6"/>
      <c r="H12" s="6"/>
      <c r="I12" s="6"/>
      <c r="J12" s="6"/>
      <c r="K12" s="6"/>
      <c r="L12" s="6"/>
      <c r="M12" s="6"/>
      <c r="N12" s="6"/>
      <c r="O12" s="6"/>
    </row>
    <row r="13" spans="1:27" ht="20.100000000000001" customHeight="1" x14ac:dyDescent="0.15">
      <c r="A13" s="220" t="s">
        <v>75</v>
      </c>
      <c r="B13" s="221"/>
      <c r="C13" s="222"/>
      <c r="D13" s="3"/>
      <c r="E13" s="3"/>
      <c r="F13" s="3"/>
      <c r="G13" s="3"/>
      <c r="H13" s="3"/>
      <c r="I13" s="3"/>
      <c r="J13" s="3"/>
      <c r="K13" s="3"/>
      <c r="L13" s="3"/>
      <c r="M13" s="3"/>
      <c r="N13" s="3"/>
      <c r="O13" s="3"/>
    </row>
    <row r="14" spans="1:27" ht="20.100000000000001" customHeight="1" x14ac:dyDescent="0.15">
      <c r="A14" s="223"/>
      <c r="B14" s="224"/>
      <c r="C14" s="225"/>
      <c r="D14" s="5"/>
      <c r="E14" s="5"/>
      <c r="F14" s="5"/>
      <c r="G14" s="5"/>
      <c r="H14" s="5"/>
      <c r="I14" s="5"/>
      <c r="J14" s="5"/>
      <c r="K14" s="8"/>
      <c r="L14" s="5"/>
      <c r="M14" s="5"/>
      <c r="N14" s="5"/>
      <c r="O14" s="5"/>
    </row>
    <row r="15" spans="1:27" ht="20.100000000000001" customHeight="1" x14ac:dyDescent="0.15">
      <c r="A15" s="226"/>
      <c r="B15" s="227"/>
      <c r="C15" s="228"/>
      <c r="D15" s="6"/>
      <c r="E15" s="6"/>
      <c r="F15" s="6"/>
      <c r="G15" s="6"/>
      <c r="H15" s="6"/>
      <c r="I15" s="6"/>
      <c r="J15" s="6"/>
      <c r="K15" s="6"/>
      <c r="L15" s="6"/>
      <c r="M15" s="6"/>
      <c r="N15" s="6"/>
      <c r="O15" s="6"/>
    </row>
    <row r="16" spans="1:27" ht="20.100000000000001" customHeight="1" x14ac:dyDescent="0.15">
      <c r="A16" s="220" t="s">
        <v>76</v>
      </c>
      <c r="B16" s="221"/>
      <c r="C16" s="222"/>
      <c r="D16" s="3"/>
      <c r="E16" s="3"/>
      <c r="F16" s="3"/>
      <c r="G16" s="3"/>
      <c r="H16" s="3"/>
      <c r="I16" s="3"/>
      <c r="J16" s="3"/>
      <c r="K16" s="3"/>
      <c r="L16" s="3"/>
      <c r="M16" s="3"/>
      <c r="N16" s="3"/>
      <c r="O16" s="3"/>
    </row>
    <row r="17" spans="1:15" ht="20.100000000000001" customHeight="1" x14ac:dyDescent="0.15">
      <c r="A17" s="223"/>
      <c r="B17" s="224"/>
      <c r="C17" s="225"/>
      <c r="D17" s="5"/>
      <c r="E17" s="5"/>
      <c r="F17" s="5"/>
      <c r="G17" s="5"/>
      <c r="H17" s="8"/>
      <c r="I17" s="8"/>
      <c r="J17" s="8"/>
      <c r="K17" s="8"/>
      <c r="L17" s="8"/>
      <c r="M17" s="5"/>
      <c r="N17" s="5"/>
      <c r="O17" s="5"/>
    </row>
    <row r="18" spans="1:15" ht="20.100000000000001" customHeight="1" x14ac:dyDescent="0.15">
      <c r="A18" s="226"/>
      <c r="B18" s="227"/>
      <c r="C18" s="228"/>
      <c r="D18" s="6"/>
      <c r="E18" s="6"/>
      <c r="F18" s="6"/>
      <c r="G18" s="6"/>
      <c r="H18" s="6"/>
      <c r="I18" s="6"/>
      <c r="J18" s="6"/>
      <c r="K18" s="6"/>
      <c r="L18" s="6"/>
      <c r="M18" s="6"/>
      <c r="N18" s="6"/>
      <c r="O18" s="6"/>
    </row>
    <row r="19" spans="1:15" ht="20.100000000000001" customHeight="1" x14ac:dyDescent="0.15">
      <c r="A19" s="220" t="s">
        <v>90</v>
      </c>
      <c r="B19" s="221"/>
      <c r="C19" s="222"/>
      <c r="D19" s="3"/>
      <c r="E19" s="3"/>
      <c r="F19" s="3"/>
      <c r="G19" s="3"/>
      <c r="H19" s="3"/>
      <c r="I19" s="3"/>
      <c r="J19" s="3"/>
      <c r="K19" s="3"/>
      <c r="L19" s="3"/>
      <c r="M19" s="3"/>
      <c r="N19" s="3"/>
      <c r="O19" s="3"/>
    </row>
    <row r="20" spans="1:15" ht="20.100000000000001" customHeight="1" x14ac:dyDescent="0.15">
      <c r="A20" s="223"/>
      <c r="B20" s="224"/>
      <c r="C20" s="225"/>
      <c r="D20" s="5"/>
      <c r="E20" s="5"/>
      <c r="F20" s="5"/>
      <c r="G20" s="5"/>
      <c r="H20" s="5"/>
      <c r="I20" s="13"/>
      <c r="J20" s="5"/>
      <c r="K20" s="5"/>
      <c r="L20" s="5"/>
      <c r="M20" s="5"/>
      <c r="N20" s="5"/>
      <c r="O20" s="5"/>
    </row>
    <row r="21" spans="1:15" ht="20.100000000000001" customHeight="1" x14ac:dyDescent="0.15">
      <c r="A21" s="226"/>
      <c r="B21" s="227"/>
      <c r="C21" s="228"/>
      <c r="D21" s="6"/>
      <c r="E21" s="6"/>
      <c r="F21" s="6"/>
      <c r="G21" s="6"/>
      <c r="H21" s="6"/>
      <c r="I21" s="11"/>
      <c r="J21" s="6"/>
      <c r="K21" s="6"/>
      <c r="L21" s="6"/>
      <c r="M21" s="6"/>
      <c r="N21" s="6"/>
      <c r="O21" s="6"/>
    </row>
    <row r="22" spans="1:15" ht="20.100000000000001" customHeight="1" x14ac:dyDescent="0.15">
      <c r="A22" s="220" t="s">
        <v>91</v>
      </c>
      <c r="B22" s="221"/>
      <c r="C22" s="222"/>
      <c r="D22" s="3"/>
      <c r="E22" s="3"/>
      <c r="F22" s="3"/>
      <c r="G22" s="3"/>
      <c r="H22" s="3"/>
      <c r="I22" s="3"/>
      <c r="J22" s="3"/>
      <c r="K22" s="3"/>
      <c r="L22" s="3"/>
      <c r="M22" s="3"/>
      <c r="N22" s="3"/>
      <c r="O22" s="3"/>
    </row>
    <row r="23" spans="1:15" ht="20.100000000000001" customHeight="1" x14ac:dyDescent="0.15">
      <c r="A23" s="223"/>
      <c r="B23" s="224"/>
      <c r="C23" s="225"/>
      <c r="D23" s="5"/>
      <c r="E23" s="5"/>
      <c r="F23" s="5"/>
      <c r="G23" s="5"/>
      <c r="H23" s="5"/>
      <c r="I23" s="7"/>
      <c r="J23" s="5"/>
      <c r="K23" s="5"/>
      <c r="L23" s="5"/>
      <c r="M23" s="5"/>
      <c r="N23" s="5"/>
      <c r="O23" s="5"/>
    </row>
    <row r="24" spans="1:15" ht="20.100000000000001" customHeight="1" x14ac:dyDescent="0.15">
      <c r="A24" s="226"/>
      <c r="B24" s="227"/>
      <c r="C24" s="228"/>
      <c r="D24" s="6"/>
      <c r="E24" s="6"/>
      <c r="F24" s="6"/>
      <c r="G24" s="6"/>
      <c r="H24" s="6"/>
      <c r="I24" s="6"/>
      <c r="J24" s="6"/>
      <c r="K24" s="6"/>
      <c r="L24" s="6"/>
      <c r="M24" s="6"/>
      <c r="N24" s="6"/>
      <c r="O24" s="6"/>
    </row>
    <row r="25" spans="1:15" ht="20.100000000000001" customHeight="1" x14ac:dyDescent="0.15"/>
    <row r="26" spans="1:15" ht="20.100000000000001" customHeight="1" x14ac:dyDescent="0.15">
      <c r="A26" s="237" t="s">
        <v>77</v>
      </c>
      <c r="B26" s="237"/>
      <c r="C26" s="237"/>
      <c r="D26" s="237"/>
      <c r="E26" s="237"/>
      <c r="F26" s="237"/>
      <c r="G26" s="237"/>
      <c r="H26" s="237"/>
      <c r="I26" s="237"/>
      <c r="J26" s="237"/>
      <c r="K26" s="237"/>
      <c r="L26" s="237"/>
      <c r="M26" s="237"/>
      <c r="N26" s="237"/>
      <c r="O26" s="237"/>
    </row>
    <row r="27" spans="1:15" ht="20.100000000000001" customHeight="1" x14ac:dyDescent="0.15">
      <c r="A27" s="238" t="s">
        <v>78</v>
      </c>
      <c r="B27" s="239"/>
      <c r="C27" s="240"/>
      <c r="D27" s="238" t="s">
        <v>79</v>
      </c>
      <c r="E27" s="239"/>
      <c r="F27" s="239"/>
      <c r="G27" s="239"/>
      <c r="H27" s="239"/>
      <c r="I27" s="239"/>
      <c r="J27" s="239"/>
      <c r="K27" s="239"/>
      <c r="L27" s="240"/>
      <c r="M27" s="238" t="s">
        <v>80</v>
      </c>
      <c r="N27" s="239"/>
      <c r="O27" s="240"/>
    </row>
    <row r="28" spans="1:15" ht="20.100000000000001" customHeight="1" x14ac:dyDescent="0.15">
      <c r="A28" s="232"/>
      <c r="B28" s="233"/>
      <c r="C28" s="234"/>
      <c r="D28" s="232"/>
      <c r="E28" s="233"/>
      <c r="F28" s="233"/>
      <c r="G28" s="233"/>
      <c r="H28" s="233"/>
      <c r="I28" s="233"/>
      <c r="J28" s="233"/>
      <c r="K28" s="233"/>
      <c r="L28" s="234"/>
      <c r="M28" s="235"/>
      <c r="N28" s="236"/>
      <c r="O28" s="121" t="s">
        <v>81</v>
      </c>
    </row>
    <row r="29" spans="1:15" ht="20.100000000000001" customHeight="1" x14ac:dyDescent="0.15">
      <c r="A29" s="232"/>
      <c r="B29" s="233"/>
      <c r="C29" s="234"/>
      <c r="D29" s="232"/>
      <c r="E29" s="233"/>
      <c r="F29" s="233"/>
      <c r="G29" s="233"/>
      <c r="H29" s="233"/>
      <c r="I29" s="233"/>
      <c r="J29" s="233"/>
      <c r="K29" s="233"/>
      <c r="L29" s="234"/>
      <c r="M29" s="235"/>
      <c r="N29" s="236"/>
      <c r="O29" s="121" t="s">
        <v>81</v>
      </c>
    </row>
    <row r="30" spans="1:15" s="122" customFormat="1" ht="20.100000000000001" customHeight="1" x14ac:dyDescent="0.15">
      <c r="A30" s="257" t="s">
        <v>95</v>
      </c>
      <c r="B30" s="257"/>
      <c r="C30" s="257"/>
      <c r="D30" s="257"/>
      <c r="E30" s="257"/>
      <c r="F30" s="257"/>
      <c r="G30" s="257"/>
      <c r="H30" s="257"/>
      <c r="I30" s="257"/>
      <c r="J30" s="257"/>
      <c r="K30" s="257"/>
      <c r="L30" s="257"/>
      <c r="M30" s="257"/>
      <c r="N30" s="257"/>
      <c r="O30" s="257"/>
    </row>
    <row r="31" spans="1:15" ht="9.9499999999999993" customHeight="1" x14ac:dyDescent="0.15">
      <c r="A31" s="123"/>
      <c r="B31" s="123"/>
      <c r="C31" s="123"/>
      <c r="D31" s="123"/>
      <c r="E31" s="123"/>
      <c r="F31" s="123"/>
      <c r="G31" s="123"/>
      <c r="H31" s="123"/>
      <c r="I31" s="123"/>
      <c r="J31" s="123"/>
      <c r="K31" s="123"/>
      <c r="L31" s="123"/>
      <c r="M31" s="123"/>
      <c r="N31" s="123"/>
      <c r="O31" s="123"/>
    </row>
    <row r="32" spans="1:15" s="110" customFormat="1" ht="20.100000000000001" customHeight="1" x14ac:dyDescent="0.15">
      <c r="A32" s="250" t="s">
        <v>82</v>
      </c>
      <c r="B32" s="250"/>
      <c r="C32" s="250"/>
      <c r="D32" s="250"/>
      <c r="E32" s="250"/>
      <c r="F32" s="250"/>
      <c r="G32" s="250"/>
      <c r="H32" s="250"/>
      <c r="I32" s="250"/>
      <c r="J32" s="250"/>
      <c r="K32" s="250"/>
      <c r="L32" s="250"/>
      <c r="M32" s="250"/>
      <c r="N32" s="250"/>
      <c r="O32" s="250"/>
    </row>
    <row r="33" spans="1:15" s="110" customFormat="1" ht="20.100000000000001" customHeight="1" x14ac:dyDescent="0.15">
      <c r="B33" s="268" t="s">
        <v>83</v>
      </c>
      <c r="C33" s="269"/>
      <c r="D33" s="269"/>
      <c r="E33" s="269"/>
      <c r="F33" s="124"/>
      <c r="G33" s="124"/>
      <c r="H33" s="124"/>
      <c r="I33" s="124"/>
      <c r="J33" s="124"/>
      <c r="K33" s="124"/>
      <c r="L33" s="124"/>
      <c r="M33" s="124"/>
      <c r="N33" s="124"/>
      <c r="O33" s="125"/>
    </row>
    <row r="34" spans="1:15" s="110" customFormat="1" ht="20.100000000000001" customHeight="1" x14ac:dyDescent="0.15">
      <c r="B34" s="258"/>
      <c r="C34" s="259"/>
      <c r="D34" s="259"/>
      <c r="E34" s="259"/>
      <c r="F34" s="259"/>
      <c r="G34" s="259"/>
      <c r="H34" s="259"/>
      <c r="I34" s="259"/>
      <c r="J34" s="259"/>
      <c r="K34" s="259"/>
      <c r="L34" s="259"/>
      <c r="M34" s="259"/>
      <c r="N34" s="259"/>
      <c r="O34" s="260"/>
    </row>
    <row r="35" spans="1:15" s="110" customFormat="1" ht="20.100000000000001" customHeight="1" x14ac:dyDescent="0.15">
      <c r="B35" s="270" t="s">
        <v>84</v>
      </c>
      <c r="C35" s="271"/>
      <c r="D35" s="126"/>
      <c r="E35" s="126"/>
      <c r="F35" s="126"/>
      <c r="G35" s="126"/>
      <c r="H35" s="126"/>
      <c r="I35" s="126"/>
      <c r="J35" s="126"/>
      <c r="K35" s="126"/>
      <c r="L35" s="126"/>
      <c r="M35" s="126"/>
      <c r="N35" s="126"/>
      <c r="O35" s="127"/>
    </row>
    <row r="36" spans="1:15" s="110" customFormat="1" ht="20.100000000000001" customHeight="1" x14ac:dyDescent="0.15">
      <c r="B36" s="261"/>
      <c r="C36" s="262"/>
      <c r="D36" s="262"/>
      <c r="E36" s="262"/>
      <c r="F36" s="262"/>
      <c r="G36" s="262"/>
      <c r="H36" s="262"/>
      <c r="I36" s="262"/>
      <c r="J36" s="262"/>
      <c r="K36" s="262"/>
      <c r="L36" s="262"/>
      <c r="M36" s="262"/>
      <c r="N36" s="262"/>
      <c r="O36" s="263"/>
    </row>
    <row r="37" spans="1:15" s="128" customFormat="1" ht="20.100000000000001" customHeight="1" x14ac:dyDescent="0.15">
      <c r="B37" s="264" t="s">
        <v>85</v>
      </c>
      <c r="C37" s="265"/>
      <c r="D37" s="265"/>
      <c r="E37" s="265"/>
      <c r="F37" s="265"/>
      <c r="G37" s="265"/>
      <c r="H37" s="265"/>
      <c r="I37" s="265"/>
      <c r="J37" s="265"/>
      <c r="K37" s="265"/>
      <c r="L37" s="265"/>
      <c r="M37" s="265"/>
      <c r="N37" s="265"/>
      <c r="O37" s="265"/>
    </row>
    <row r="38" spans="1:15" s="128" customFormat="1" ht="20.100000000000001" customHeight="1" x14ac:dyDescent="0.15">
      <c r="B38" s="266" t="s">
        <v>86</v>
      </c>
      <c r="C38" s="267"/>
      <c r="D38" s="267"/>
      <c r="E38" s="267"/>
      <c r="F38" s="267"/>
      <c r="G38" s="267"/>
      <c r="H38" s="267"/>
      <c r="I38" s="267"/>
      <c r="J38" s="267"/>
      <c r="K38" s="267"/>
      <c r="L38" s="267"/>
      <c r="M38" s="267"/>
      <c r="N38" s="267"/>
      <c r="O38" s="267"/>
    </row>
    <row r="39" spans="1:15" ht="9.9499999999999993" customHeight="1" x14ac:dyDescent="0.15">
      <c r="B39" s="129"/>
      <c r="C39" s="130"/>
      <c r="D39" s="130"/>
      <c r="E39" s="130"/>
      <c r="F39" s="130"/>
      <c r="G39" s="130"/>
      <c r="H39" s="130"/>
      <c r="I39" s="130"/>
      <c r="J39" s="130"/>
      <c r="K39" s="130"/>
      <c r="L39" s="130"/>
      <c r="M39" s="130"/>
      <c r="N39" s="130"/>
      <c r="O39" s="130"/>
    </row>
    <row r="40" spans="1:15" s="110" customFormat="1" ht="20.100000000000001" customHeight="1" x14ac:dyDescent="0.15">
      <c r="A40" s="250" t="s">
        <v>87</v>
      </c>
      <c r="B40" s="250"/>
      <c r="C40" s="250"/>
      <c r="D40" s="250"/>
      <c r="E40" s="250"/>
      <c r="F40" s="250"/>
      <c r="G40" s="250"/>
      <c r="H40" s="250"/>
      <c r="I40" s="250"/>
      <c r="J40" s="250"/>
      <c r="K40" s="250"/>
      <c r="L40" s="250"/>
      <c r="M40" s="250"/>
      <c r="N40" s="250"/>
      <c r="O40" s="250"/>
    </row>
    <row r="41" spans="1:15" s="132" customFormat="1" ht="20.100000000000001" customHeight="1" x14ac:dyDescent="0.15">
      <c r="A41" s="131"/>
      <c r="B41" s="251"/>
      <c r="C41" s="252"/>
      <c r="D41" s="252"/>
      <c r="E41" s="252"/>
      <c r="F41" s="252"/>
      <c r="G41" s="252"/>
      <c r="H41" s="252"/>
      <c r="I41" s="252"/>
      <c r="J41" s="252"/>
      <c r="K41" s="252"/>
      <c r="L41" s="252"/>
      <c r="M41" s="252"/>
      <c r="N41" s="252"/>
      <c r="O41" s="253"/>
    </row>
    <row r="42" spans="1:15" s="132" customFormat="1" ht="20.100000000000001" customHeight="1" x14ac:dyDescent="0.15">
      <c r="A42" s="131"/>
      <c r="B42" s="229"/>
      <c r="C42" s="230"/>
      <c r="D42" s="230"/>
      <c r="E42" s="230"/>
      <c r="F42" s="230"/>
      <c r="G42" s="230"/>
      <c r="H42" s="230"/>
      <c r="I42" s="230"/>
      <c r="J42" s="230"/>
      <c r="K42" s="230"/>
      <c r="L42" s="230"/>
      <c r="M42" s="230"/>
      <c r="N42" s="230"/>
      <c r="O42" s="231"/>
    </row>
    <row r="43" spans="1:15" s="133" customFormat="1" ht="20.100000000000001" customHeight="1" x14ac:dyDescent="0.15">
      <c r="A43" s="131"/>
      <c r="B43" s="229"/>
      <c r="C43" s="230"/>
      <c r="D43" s="230"/>
      <c r="E43" s="230"/>
      <c r="F43" s="230"/>
      <c r="G43" s="230"/>
      <c r="H43" s="230"/>
      <c r="I43" s="230"/>
      <c r="J43" s="230"/>
      <c r="K43" s="230"/>
      <c r="L43" s="230"/>
      <c r="M43" s="230"/>
      <c r="N43" s="230"/>
      <c r="O43" s="231"/>
    </row>
    <row r="44" spans="1:15" s="132" customFormat="1" ht="20.100000000000001" customHeight="1" x14ac:dyDescent="0.15">
      <c r="A44" s="131"/>
      <c r="B44" s="254" t="s">
        <v>88</v>
      </c>
      <c r="C44" s="255"/>
      <c r="D44" s="256" t="e">
        <f>'別紙様式６-1'!I48</f>
        <v>#N/A</v>
      </c>
      <c r="E44" s="256"/>
      <c r="F44" s="256"/>
      <c r="G44" s="134" t="s">
        <v>89</v>
      </c>
      <c r="H44" s="134"/>
      <c r="I44" s="134"/>
      <c r="J44" s="134"/>
      <c r="K44" s="134"/>
      <c r="L44" s="134"/>
      <c r="M44" s="134"/>
      <c r="N44" s="134"/>
      <c r="O44" s="135"/>
    </row>
    <row r="45" spans="1:15" ht="34.5" customHeight="1" x14ac:dyDescent="0.15">
      <c r="E45" s="110"/>
      <c r="F45" s="110"/>
      <c r="G45" s="110"/>
      <c r="H45" s="110"/>
      <c r="I45" s="110"/>
      <c r="J45" s="110"/>
      <c r="K45" s="110"/>
      <c r="L45" s="110"/>
      <c r="M45" s="110"/>
      <c r="N45" s="110"/>
      <c r="O45" s="110"/>
    </row>
    <row r="46" spans="1:15" ht="21.95" customHeight="1" x14ac:dyDescent="0.15">
      <c r="E46" s="112"/>
      <c r="F46" s="112"/>
      <c r="G46" s="112"/>
      <c r="H46" s="113"/>
      <c r="I46" s="113"/>
      <c r="J46" s="113"/>
      <c r="K46" s="113"/>
    </row>
    <row r="47" spans="1:15" ht="21.95" customHeight="1" x14ac:dyDescent="0.15">
      <c r="B47" s="116"/>
      <c r="E47" s="112"/>
      <c r="F47" s="112"/>
      <c r="G47" s="112"/>
      <c r="H47" s="113"/>
      <c r="I47" s="113"/>
      <c r="J47" s="113"/>
      <c r="K47" s="113"/>
    </row>
    <row r="48" spans="1:15" ht="21.95" customHeight="1" x14ac:dyDescent="0.15">
      <c r="B48" s="116"/>
      <c r="E48" s="112"/>
      <c r="F48" s="112"/>
      <c r="G48" s="112"/>
      <c r="H48" s="113"/>
      <c r="I48" s="113"/>
      <c r="J48" s="113"/>
      <c r="K48" s="113"/>
    </row>
    <row r="49" ht="21.95" customHeight="1" x14ac:dyDescent="0.15"/>
  </sheetData>
  <sheetProtection algorithmName="SHA-512" hashValue="sr2EtWf1mMBwMMGhbWTTEIt9dUFC2rbxTieoRJT49ongXn9dEtu9NrrmaeNBcgg+8INfA0koCtbLZYyRJQBXcA==" saltValue="yA1yqGb3Y72xqJbAF2ld0w==" spinCount="100000" sheet="1" objects="1" scenarios="1"/>
  <mergeCells count="33">
    <mergeCell ref="A40:O40"/>
    <mergeCell ref="B41:O41"/>
    <mergeCell ref="B44:C44"/>
    <mergeCell ref="D44:F44"/>
    <mergeCell ref="A30:O30"/>
    <mergeCell ref="A32:O32"/>
    <mergeCell ref="B34:O34"/>
    <mergeCell ref="B36:O36"/>
    <mergeCell ref="B37:O37"/>
    <mergeCell ref="B38:O38"/>
    <mergeCell ref="B33:E33"/>
    <mergeCell ref="B35:C35"/>
    <mergeCell ref="A2:C2"/>
    <mergeCell ref="A3:C5"/>
    <mergeCell ref="A6:C6"/>
    <mergeCell ref="A7:C9"/>
    <mergeCell ref="A10:C12"/>
    <mergeCell ref="A13:C15"/>
    <mergeCell ref="B43:O43"/>
    <mergeCell ref="B42:O42"/>
    <mergeCell ref="A29:C29"/>
    <mergeCell ref="D29:L29"/>
    <mergeCell ref="M29:N29"/>
    <mergeCell ref="A16:C18"/>
    <mergeCell ref="A19:C21"/>
    <mergeCell ref="A22:C24"/>
    <mergeCell ref="A26:O26"/>
    <mergeCell ref="A27:C27"/>
    <mergeCell ref="D27:L27"/>
    <mergeCell ref="M27:O27"/>
    <mergeCell ref="A28:C28"/>
    <mergeCell ref="D28:L28"/>
    <mergeCell ref="M28:N28"/>
  </mergeCells>
  <phoneticPr fontId="2"/>
  <conditionalFormatting sqref="A28:N29 B41:O43">
    <cfRule type="containsBlanks" dxfId="2" priority="2">
      <formula>LEN(TRIM(A28))=0</formula>
    </cfRule>
  </conditionalFormatting>
  <conditionalFormatting sqref="B34:O34">
    <cfRule type="containsBlanks" dxfId="1" priority="3">
      <formula>LEN(TRIM(B34))=0</formula>
    </cfRule>
  </conditionalFormatting>
  <conditionalFormatting sqref="B36:O36">
    <cfRule type="containsBlanks" dxfId="0" priority="4">
      <formula>LEN(TRIM(B36))=0</formula>
    </cfRule>
  </conditionalFormatting>
  <printOptions horizontalCentered="1"/>
  <pageMargins left="0.70866141732283472" right="0.70866141732283472" top="0.39370078740157483" bottom="0.27559055118110237" header="0.31496062992125984" footer="0.19685039370078741"/>
  <pageSetup paperSize="8" scale="9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別紙様式６-1</vt:lpstr>
      <vt:lpstr>別記様式6-2</vt:lpstr>
      <vt:lpstr>'別記様式6-2'!Print_Area</vt:lpstr>
      <vt:lpstr>'別紙様式６-1'!Print_Area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moru01</dc:creator>
  <cp:lastModifiedBy>midori07</cp:lastModifiedBy>
  <cp:lastPrinted>2023-04-25T04:26:49Z</cp:lastPrinted>
  <dcterms:created xsi:type="dcterms:W3CDTF">2017-03-30T08:45:25Z</dcterms:created>
  <dcterms:modified xsi:type="dcterms:W3CDTF">2023-05-08T02:43:26Z</dcterms:modified>
</cp:coreProperties>
</file>