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FDFFDE74-2668-49C7-931E-BF954FB0AE33}" xr6:coauthVersionLast="47" xr6:coauthVersionMax="47" xr10:uidLastSave="{00000000-0000-0000-0000-000000000000}"/>
  <bookViews>
    <workbookView xWindow="-120" yWindow="-120" windowWidth="20730" windowHeight="11160" xr2:uid="{00000000-000D-0000-FFFF-FFFF00000000}"/>
  </bookViews>
  <sheets>
    <sheet name="整理票" sheetId="10" r:id="rId1"/>
  </sheets>
  <definedNames>
    <definedName name="_xlnm.Print_Area" localSheetId="0">整理票!$B$1:$AF$22</definedName>
    <definedName name="_xlnm.Print_Titles" localSheetId="0">整理票!$B:$B,整理票!$3:$8</definedName>
  </definedNames>
  <calcPr calcId="181029"/>
</workbook>
</file>

<file path=xl/calcChain.xml><?xml version="1.0" encoding="utf-8"?>
<calcChain xmlns="http://schemas.openxmlformats.org/spreadsheetml/2006/main">
  <c r="X40" i="10" l="1"/>
  <c r="W40" i="10"/>
  <c r="V40" i="10"/>
  <c r="U40" i="10"/>
  <c r="Q40" i="10"/>
  <c r="U12" i="10" s="1"/>
  <c r="R40" i="10"/>
  <c r="S40" i="10"/>
  <c r="T40" i="10"/>
  <c r="P36" i="10"/>
  <c r="P35" i="10" s="1"/>
  <c r="P34" i="10" s="1"/>
  <c r="P33" i="10" s="1"/>
  <c r="P32" i="10" s="1"/>
  <c r="P31" i="10" s="1"/>
  <c r="P30" i="10" s="1"/>
  <c r="P29" i="10" s="1"/>
  <c r="P28" i="10" s="1"/>
  <c r="P27" i="10" s="1"/>
  <c r="Z17" i="10"/>
  <c r="U14" i="10" l="1"/>
  <c r="N17" i="10"/>
  <c r="T17" i="10"/>
  <c r="W18" i="10"/>
  <c r="V18" i="10"/>
  <c r="U10" i="10"/>
  <c r="X10" i="10" s="1"/>
  <c r="Y10" i="10" s="1"/>
  <c r="Z10" i="10"/>
  <c r="S10" i="10" s="1"/>
  <c r="R10" i="10" s="1"/>
  <c r="M18" i="10" l="1"/>
  <c r="L18" i="10"/>
  <c r="K18" i="10"/>
  <c r="J18" i="10"/>
  <c r="I18" i="10"/>
  <c r="H18" i="10"/>
  <c r="G18" i="10"/>
  <c r="X16" i="10"/>
  <c r="Y16" i="10" s="1"/>
  <c r="U16" i="10"/>
  <c r="X15" i="10"/>
  <c r="Y15" i="10" s="1"/>
  <c r="U15" i="10"/>
  <c r="X13" i="10"/>
  <c r="Y13" i="10" s="1"/>
  <c r="U13" i="10"/>
  <c r="X12" i="10"/>
  <c r="AE18" i="10"/>
  <c r="AD18" i="10"/>
  <c r="AC18" i="10"/>
  <c r="AB18" i="10"/>
  <c r="AA18" i="10"/>
  <c r="Z12" i="10"/>
  <c r="Z13" i="10"/>
  <c r="Z14" i="10"/>
  <c r="Z15" i="10"/>
  <c r="Z16" i="10"/>
  <c r="S17" i="10"/>
  <c r="O17" i="10"/>
  <c r="O18" i="10" s="1"/>
  <c r="N18" i="10"/>
  <c r="Y12" i="10" l="1"/>
  <c r="T12" i="10" s="1"/>
  <c r="S12" i="10" s="1"/>
  <c r="R12" i="10" s="1"/>
  <c r="T13" i="10"/>
  <c r="T16" i="10"/>
  <c r="S16" i="10" s="1"/>
  <c r="R16" i="10" s="1"/>
  <c r="Z18" i="10"/>
  <c r="T15" i="10"/>
  <c r="S15" i="10" s="1"/>
  <c r="R15" i="10" s="1"/>
  <c r="X14" i="10"/>
  <c r="Y14" i="10" s="1"/>
  <c r="Y18" i="10" l="1"/>
  <c r="T14" i="10"/>
  <c r="S14" i="10" s="1"/>
  <c r="R14" i="10" s="1"/>
  <c r="U18" i="10"/>
  <c r="S13" i="10"/>
  <c r="R13" i="10" s="1"/>
  <c r="R17" i="10"/>
  <c r="X18" i="10"/>
  <c r="T18" i="10" l="1"/>
  <c r="S18" i="10"/>
  <c r="R18" i="10"/>
</calcChain>
</file>

<file path=xl/sharedStrings.xml><?xml version="1.0" encoding="utf-8"?>
<sst xmlns="http://schemas.openxmlformats.org/spreadsheetml/2006/main" count="118" uniqueCount="103">
  <si>
    <t>都道府県名</t>
    <rPh sb="0" eb="4">
      <t>トドウフケン</t>
    </rPh>
    <rPh sb="4" eb="5">
      <t>ナ</t>
    </rPh>
    <phoneticPr fontId="2"/>
  </si>
  <si>
    <t>市町村名</t>
    <rPh sb="0" eb="3">
      <t>シチョウソン</t>
    </rPh>
    <rPh sb="3" eb="4">
      <t>ナ</t>
    </rPh>
    <phoneticPr fontId="2"/>
  </si>
  <si>
    <t>構成員（名）</t>
    <rPh sb="0" eb="2">
      <t>コウセイ</t>
    </rPh>
    <rPh sb="2" eb="3">
      <t>イン</t>
    </rPh>
    <rPh sb="4" eb="5">
      <t>ナ</t>
    </rPh>
    <phoneticPr fontId="2"/>
  </si>
  <si>
    <t>合計</t>
    <rPh sb="0" eb="2">
      <t>ゴウケイ</t>
    </rPh>
    <phoneticPr fontId="2"/>
  </si>
  <si>
    <t>人件費</t>
    <rPh sb="0" eb="3">
      <t>ジンケンヒ</t>
    </rPh>
    <phoneticPr fontId="2"/>
  </si>
  <si>
    <t>委託料</t>
    <rPh sb="0" eb="3">
      <t>イタクリョウ</t>
    </rPh>
    <phoneticPr fontId="2"/>
  </si>
  <si>
    <t>取　組　内　容</t>
    <rPh sb="0" eb="1">
      <t>トリ</t>
    </rPh>
    <rPh sb="2" eb="3">
      <t>クミ</t>
    </rPh>
    <rPh sb="4" eb="5">
      <t>ウチ</t>
    </rPh>
    <rPh sb="6" eb="7">
      <t>カタチ</t>
    </rPh>
    <phoneticPr fontId="2"/>
  </si>
  <si>
    <t>その他</t>
    <rPh sb="2" eb="3">
      <t>タ</t>
    </rPh>
    <phoneticPr fontId="2"/>
  </si>
  <si>
    <t>交付金の使途（円）</t>
    <rPh sb="0" eb="3">
      <t>コウフキン</t>
    </rPh>
    <rPh sb="4" eb="5">
      <t>ツカ</t>
    </rPh>
    <rPh sb="5" eb="6">
      <t>ト</t>
    </rPh>
    <rPh sb="7" eb="8">
      <t>エン</t>
    </rPh>
    <phoneticPr fontId="2"/>
  </si>
  <si>
    <t>支　　出</t>
    <rPh sb="0" eb="1">
      <t>シ</t>
    </rPh>
    <rPh sb="3" eb="4">
      <t>デ</t>
    </rPh>
    <phoneticPr fontId="2"/>
  </si>
  <si>
    <t>備考</t>
    <rPh sb="0" eb="2">
      <t>ビコウ</t>
    </rPh>
    <phoneticPr fontId="2"/>
  </si>
  <si>
    <t>対象森林所在市町村名</t>
    <rPh sb="0" eb="2">
      <t>タイショウ</t>
    </rPh>
    <rPh sb="2" eb="4">
      <t>シンリン</t>
    </rPh>
    <rPh sb="4" eb="6">
      <t>ショザイ</t>
    </rPh>
    <rPh sb="6" eb="10">
      <t>シチョウソンメイ</t>
    </rPh>
    <phoneticPr fontId="2"/>
  </si>
  <si>
    <t>自己負担額</t>
    <rPh sb="0" eb="2">
      <t>ジコ</t>
    </rPh>
    <rPh sb="2" eb="5">
      <t>フタンガク</t>
    </rPh>
    <phoneticPr fontId="2"/>
  </si>
  <si>
    <t>小計（交付金分）</t>
    <rPh sb="0" eb="2">
      <t>ショウケイ</t>
    </rPh>
    <rPh sb="3" eb="6">
      <t>コウフキン</t>
    </rPh>
    <rPh sb="6" eb="7">
      <t>ブン</t>
    </rPh>
    <phoneticPr fontId="2"/>
  </si>
  <si>
    <t>資機材・施設の整備</t>
    <rPh sb="0" eb="3">
      <t>シキザイ</t>
    </rPh>
    <rPh sb="4" eb="6">
      <t>シセツ</t>
    </rPh>
    <rPh sb="7" eb="9">
      <t>セイビ</t>
    </rPh>
    <phoneticPr fontId="2"/>
  </si>
  <si>
    <t>地域環境保全タイプ</t>
    <rPh sb="0" eb="2">
      <t>チイキ</t>
    </rPh>
    <rPh sb="2" eb="4">
      <t>カンキョウ</t>
    </rPh>
    <rPh sb="4" eb="6">
      <t>ホゼン</t>
    </rPh>
    <phoneticPr fontId="2"/>
  </si>
  <si>
    <t>収　　入</t>
    <rPh sb="0" eb="1">
      <t>オサム</t>
    </rPh>
    <rPh sb="3" eb="4">
      <t>イ</t>
    </rPh>
    <phoneticPr fontId="2"/>
  </si>
  <si>
    <t>国庫分</t>
    <rPh sb="0" eb="2">
      <t>コッコ</t>
    </rPh>
    <rPh sb="2" eb="3">
      <t>ブン</t>
    </rPh>
    <phoneticPr fontId="2"/>
  </si>
  <si>
    <t>地方分</t>
    <rPh sb="0" eb="2">
      <t>チホウ</t>
    </rPh>
    <rPh sb="2" eb="3">
      <t>ブン</t>
    </rPh>
    <phoneticPr fontId="2"/>
  </si>
  <si>
    <t>取組に対する交付金</t>
    <rPh sb="0" eb="2">
      <t>トリクミ</t>
    </rPh>
    <rPh sb="3" eb="4">
      <t>タイ</t>
    </rPh>
    <rPh sb="6" eb="9">
      <t>コウフキン</t>
    </rPh>
    <phoneticPr fontId="2"/>
  </si>
  <si>
    <t>資機材・施設の整備に対する交付金</t>
    <rPh sb="0" eb="1">
      <t>シ</t>
    </rPh>
    <rPh sb="1" eb="3">
      <t>キザイ</t>
    </rPh>
    <rPh sb="4" eb="6">
      <t>シセツ</t>
    </rPh>
    <rPh sb="7" eb="9">
      <t>セイビ</t>
    </rPh>
    <rPh sb="10" eb="11">
      <t>タイ</t>
    </rPh>
    <rPh sb="13" eb="16">
      <t>コウフキン</t>
    </rPh>
    <phoneticPr fontId="2"/>
  </si>
  <si>
    <t>都道府県の支援額</t>
    <rPh sb="0" eb="4">
      <t>トドウフケン</t>
    </rPh>
    <rPh sb="5" eb="7">
      <t>シエン</t>
    </rPh>
    <rPh sb="7" eb="8">
      <t>ガク</t>
    </rPh>
    <phoneticPr fontId="2"/>
  </si>
  <si>
    <t>市町村の支援額</t>
    <rPh sb="0" eb="3">
      <t>シチョウソン</t>
    </rPh>
    <rPh sb="4" eb="7">
      <t>シエンガク</t>
    </rPh>
    <phoneticPr fontId="2"/>
  </si>
  <si>
    <t>地域協議会名</t>
    <rPh sb="0" eb="2">
      <t>チイキ</t>
    </rPh>
    <rPh sb="2" eb="5">
      <t>キョウギカイ</t>
    </rPh>
    <rPh sb="5" eb="6">
      <t>メイ</t>
    </rPh>
    <phoneticPr fontId="2"/>
  </si>
  <si>
    <t>計</t>
    <rPh sb="0" eb="1">
      <t>ケイ</t>
    </rPh>
    <phoneticPr fontId="2"/>
  </si>
  <si>
    <t>実　施　状　況　整　理　票</t>
    <rPh sb="0" eb="1">
      <t>ジツ</t>
    </rPh>
    <rPh sb="2" eb="3">
      <t>シ</t>
    </rPh>
    <rPh sb="4" eb="5">
      <t>ジョウ</t>
    </rPh>
    <rPh sb="6" eb="7">
      <t>キョウ</t>
    </rPh>
    <rPh sb="8" eb="9">
      <t>ヒトシ</t>
    </rPh>
    <rPh sb="10" eb="11">
      <t>リ</t>
    </rPh>
    <rPh sb="12" eb="13">
      <t>ヒョウ</t>
    </rPh>
    <phoneticPr fontId="2"/>
  </si>
  <si>
    <t>活動推進費及び各取組内容（Ⓐ～Ⓓ）は別々に金額を記載してください。</t>
    <rPh sb="0" eb="2">
      <t>カツドウ</t>
    </rPh>
    <rPh sb="2" eb="4">
      <t>スイシン</t>
    </rPh>
    <rPh sb="4" eb="5">
      <t>ヒ</t>
    </rPh>
    <rPh sb="5" eb="6">
      <t>オヨ</t>
    </rPh>
    <rPh sb="7" eb="8">
      <t>カク</t>
    </rPh>
    <rPh sb="8" eb="10">
      <t>トリクミ</t>
    </rPh>
    <rPh sb="10" eb="12">
      <t>ナイヨウ</t>
    </rPh>
    <rPh sb="18" eb="20">
      <t>ベツベツ</t>
    </rPh>
    <rPh sb="21" eb="23">
      <t>キンガク</t>
    </rPh>
    <rPh sb="24" eb="26">
      <t>キサイ</t>
    </rPh>
    <phoneticPr fontId="2"/>
  </si>
  <si>
    <t>栃木県</t>
    <rPh sb="0" eb="3">
      <t>トチギケン</t>
    </rPh>
    <phoneticPr fontId="2"/>
  </si>
  <si>
    <t>とちぎ環境・みどり推進機構</t>
    <rPh sb="3" eb="5">
      <t>カンキョウ</t>
    </rPh>
    <rPh sb="9" eb="11">
      <t>スイシン</t>
    </rPh>
    <rPh sb="11" eb="13">
      <t>キコウ</t>
    </rPh>
    <phoneticPr fontId="2"/>
  </si>
  <si>
    <t>資機材・施設の整備</t>
    <phoneticPr fontId="2"/>
  </si>
  <si>
    <t>活動推進費</t>
    <rPh sb="0" eb="2">
      <t>カツドウ</t>
    </rPh>
    <rPh sb="2" eb="4">
      <t>スイシン</t>
    </rPh>
    <rPh sb="4" eb="5">
      <t>ヒ</t>
    </rPh>
    <phoneticPr fontId="2"/>
  </si>
  <si>
    <t>宇都宮市</t>
    <rPh sb="0" eb="4">
      <t>ウツノミヤシ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</si>
  <si>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</si>
  <si>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</si>
  <si>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</si>
  <si>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</si>
  <si>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大田原市</t>
    <rPh sb="0" eb="4">
      <t>オオタワラシ</t>
    </rPh>
    <phoneticPr fontId="2"/>
  </si>
  <si>
    <t>矢板市</t>
    <rPh sb="0" eb="3">
      <t>ヤイタシ</t>
    </rPh>
    <phoneticPr fontId="2"/>
  </si>
  <si>
    <t>那須塩原市</t>
    <rPh sb="0" eb="5">
      <t>ナスシオバラシ</t>
    </rPh>
    <phoneticPr fontId="2"/>
  </si>
  <si>
    <t>さくら市</t>
    <rPh sb="3" eb="4">
      <t>シ</t>
    </rPh>
    <phoneticPr fontId="2"/>
  </si>
  <si>
    <t>那須烏山市</t>
    <rPh sb="0" eb="2">
      <t>ナス</t>
    </rPh>
    <rPh sb="2" eb="5">
      <t>カラスヤマシ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</si>
  <si>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</si>
  <si>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</si>
  <si>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</si>
  <si>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</si>
  <si>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壬生町</t>
    <rPh sb="0" eb="3">
      <t>ミブマチ</t>
    </rPh>
    <phoneticPr fontId="2"/>
  </si>
  <si>
    <t>塩谷町</t>
    <rPh sb="0" eb="3">
      <t>シオヤマチ</t>
    </rPh>
    <phoneticPr fontId="2"/>
  </si>
  <si>
    <t>那須町</t>
    <rPh sb="0" eb="3">
      <t>ナスマチ</t>
    </rPh>
    <phoneticPr fontId="2"/>
  </si>
  <si>
    <t>那珂川町</t>
    <rPh sb="0" eb="4">
      <t>ナカガワマチ</t>
    </rPh>
    <phoneticPr fontId="2"/>
  </si>
  <si>
    <t>※</t>
    <phoneticPr fontId="2"/>
  </si>
  <si>
    <t>（ha）</t>
  </si>
  <si>
    <t>（ｍ）</t>
    <phoneticPr fontId="2"/>
  </si>
  <si>
    <t>当該年度に長期にわたり手入れをされていなかったと考えられる森林を整備した面積</t>
    <rPh sb="0" eb="2">
      <t>トウガイ</t>
    </rPh>
    <rPh sb="2" eb="4">
      <t>ネンド</t>
    </rPh>
    <rPh sb="5" eb="7">
      <t>チョウキ</t>
    </rPh>
    <rPh sb="11" eb="13">
      <t>テイ</t>
    </rPh>
    <rPh sb="24" eb="25">
      <t>カンガ</t>
    </rPh>
    <rPh sb="29" eb="31">
      <t>シンリン</t>
    </rPh>
    <rPh sb="32" eb="34">
      <t>セイビ</t>
    </rPh>
    <rPh sb="36" eb="38">
      <t>メンセキ</t>
    </rPh>
    <phoneticPr fontId="2"/>
  </si>
  <si>
    <t>交付率
１/２
以内</t>
    <rPh sb="0" eb="3">
      <t>コウフリツ</t>
    </rPh>
    <rPh sb="8" eb="10">
      <t>イナイ</t>
    </rPh>
    <phoneticPr fontId="2"/>
  </si>
  <si>
    <t>交付率
１/３
以内</t>
    <rPh sb="0" eb="2">
      <t>コウフ</t>
    </rPh>
    <rPh sb="2" eb="3">
      <t>リツ</t>
    </rPh>
    <rPh sb="8" eb="10">
      <t>イナイ</t>
    </rPh>
    <phoneticPr fontId="2"/>
  </si>
  <si>
    <t>支出については自己負担額を含めた額を記載すること。</t>
    <rPh sb="0" eb="2">
      <t>シシュツ</t>
    </rPh>
    <rPh sb="7" eb="12">
      <t>ジコフタンガク</t>
    </rPh>
    <rPh sb="13" eb="14">
      <t>フク</t>
    </rPh>
    <rPh sb="16" eb="17">
      <t>ガク</t>
    </rPh>
    <rPh sb="18" eb="20">
      <t>キサイ</t>
    </rPh>
    <phoneticPr fontId="2"/>
  </si>
  <si>
    <t xml:space="preserve"> 関係人口創出・維持タイプ</t>
    <phoneticPr fontId="2"/>
  </si>
  <si>
    <t>令和３年</t>
    <rPh sb="0" eb="2">
      <t>レイワ</t>
    </rPh>
    <rPh sb="3" eb="4">
      <t>ネン</t>
    </rPh>
    <phoneticPr fontId="12"/>
  </si>
  <si>
    <t>平成２５年</t>
    <rPh sb="0" eb="2">
      <t>ヘイセイ</t>
    </rPh>
    <rPh sb="4" eb="5">
      <t>ネン</t>
    </rPh>
    <phoneticPr fontId="12"/>
  </si>
  <si>
    <t>平成２６年</t>
    <rPh sb="0" eb="2">
      <t>ヘイセイ</t>
    </rPh>
    <rPh sb="4" eb="5">
      <t>ネン</t>
    </rPh>
    <phoneticPr fontId="12"/>
  </si>
  <si>
    <t>平成２７年</t>
    <rPh sb="0" eb="2">
      <t>ヘイセイ</t>
    </rPh>
    <rPh sb="4" eb="5">
      <t>ネン</t>
    </rPh>
    <phoneticPr fontId="12"/>
  </si>
  <si>
    <t>平成２８年</t>
    <rPh sb="0" eb="2">
      <t>ヘイセイ</t>
    </rPh>
    <rPh sb="4" eb="5">
      <t>ネン</t>
    </rPh>
    <phoneticPr fontId="12"/>
  </si>
  <si>
    <t>平成２９年</t>
    <rPh sb="0" eb="2">
      <t>ヘイセイ</t>
    </rPh>
    <rPh sb="4" eb="5">
      <t>ネン</t>
    </rPh>
    <phoneticPr fontId="12"/>
  </si>
  <si>
    <t>平成３０年</t>
    <rPh sb="0" eb="2">
      <t>ヘイセイ</t>
    </rPh>
    <rPh sb="4" eb="5">
      <t>ネン</t>
    </rPh>
    <phoneticPr fontId="12"/>
  </si>
  <si>
    <t>令和元年</t>
    <rPh sb="0" eb="2">
      <t>レイワ</t>
    </rPh>
    <rPh sb="2" eb="3">
      <t>ゲン</t>
    </rPh>
    <rPh sb="3" eb="4">
      <t>ネン</t>
    </rPh>
    <phoneticPr fontId="12"/>
  </si>
  <si>
    <t>令和２年</t>
    <rPh sb="0" eb="2">
      <t>レイワ</t>
    </rPh>
    <rPh sb="3" eb="4">
      <t>ネン</t>
    </rPh>
    <phoneticPr fontId="12"/>
  </si>
  <si>
    <t>実施年度</t>
    <rPh sb="0" eb="2">
      <t>ジッシ</t>
    </rPh>
    <rPh sb="2" eb="4">
      <t>ネンド</t>
    </rPh>
    <phoneticPr fontId="2"/>
  </si>
  <si>
    <t>活動推進費</t>
    <rPh sb="0" eb="5">
      <t>カツドウスイシンヒ</t>
    </rPh>
    <phoneticPr fontId="2"/>
  </si>
  <si>
    <t>（活動組織名）</t>
    <phoneticPr fontId="2"/>
  </si>
  <si>
    <t>市町村</t>
    <rPh sb="0" eb="3">
      <t>シチョウソン</t>
    </rPh>
    <phoneticPr fontId="2"/>
  </si>
  <si>
    <t>国</t>
    <rPh sb="0" eb="1">
      <t>クニ</t>
    </rPh>
    <phoneticPr fontId="12"/>
  </si>
  <si>
    <t>県市町</t>
  </si>
  <si>
    <t>県市町</t>
    <rPh sb="0" eb="3">
      <t>ケンシマチ</t>
    </rPh>
    <phoneticPr fontId="12"/>
  </si>
  <si>
    <t>県市町</t>
    <rPh sb="0" eb="1">
      <t>ケン</t>
    </rPh>
    <rPh sb="1" eb="3">
      <t>シマチ</t>
    </rPh>
    <phoneticPr fontId="12"/>
  </si>
  <si>
    <t>タイプ別・年数別交付金額</t>
    <rPh sb="3" eb="4">
      <t>ベツ</t>
    </rPh>
    <rPh sb="5" eb="7">
      <t>ネンスウ</t>
    </rPh>
    <rPh sb="7" eb="8">
      <t>ベツ</t>
    </rPh>
    <rPh sb="8" eb="11">
      <t>コウフキン</t>
    </rPh>
    <rPh sb="11" eb="12">
      <t>ガク</t>
    </rPh>
    <phoneticPr fontId="2"/>
  </si>
  <si>
    <t>年度</t>
    <rPh sb="0" eb="2">
      <t>ネンド</t>
    </rPh>
    <phoneticPr fontId="2"/>
  </si>
  <si>
    <t>年数</t>
    <rPh sb="0" eb="2">
      <t>ネンスウ</t>
    </rPh>
    <phoneticPr fontId="2"/>
  </si>
  <si>
    <t>侵入竹</t>
    <rPh sb="0" eb="2">
      <t>シンニュウ</t>
    </rPh>
    <rPh sb="2" eb="3">
      <t>チク</t>
    </rPh>
    <phoneticPr fontId="2"/>
  </si>
  <si>
    <t>作業路</t>
    <rPh sb="0" eb="3">
      <t>サギョウロ</t>
    </rPh>
    <phoneticPr fontId="2"/>
  </si>
  <si>
    <t>関係人口</t>
    <rPh sb="0" eb="4">
      <t>カンケイジンコウ</t>
    </rPh>
    <phoneticPr fontId="2"/>
  </si>
  <si>
    <t>採用単価</t>
    <rPh sb="0" eb="2">
      <t>サイヨウ</t>
    </rPh>
    <rPh sb="2" eb="4">
      <t>タンカ</t>
    </rPh>
    <phoneticPr fontId="2"/>
  </si>
  <si>
    <t>里山林・資源利用</t>
    <rPh sb="0" eb="3">
      <t>サトヤマリン</t>
    </rPh>
    <rPh sb="4" eb="8">
      <t>シゲンリヨウ</t>
    </rPh>
    <phoneticPr fontId="2"/>
  </si>
  <si>
    <t>区　　分</t>
    <rPh sb="0" eb="1">
      <t>ク</t>
    </rPh>
    <rPh sb="3" eb="4">
      <t>ブン</t>
    </rPh>
    <phoneticPr fontId="2"/>
  </si>
  <si>
    <t>資機材・
施設の整備</t>
    <rPh sb="0" eb="3">
      <t>シキザイ</t>
    </rPh>
    <rPh sb="5" eb="7">
      <t>シセツ</t>
    </rPh>
    <rPh sb="8" eb="10">
      <t>セイビ</t>
    </rPh>
    <phoneticPr fontId="2"/>
  </si>
  <si>
    <t>間伐等(除伐、枝打ち含む)の実施面積</t>
    <rPh sb="0" eb="2">
      <t>カンバツ</t>
    </rPh>
    <rPh sb="2" eb="3">
      <t>トウ</t>
    </rPh>
    <rPh sb="4" eb="5">
      <t>ジョ</t>
    </rPh>
    <rPh sb="5" eb="6">
      <t>バツ</t>
    </rPh>
    <rPh sb="7" eb="9">
      <t>エダウ</t>
    </rPh>
    <rPh sb="10" eb="11">
      <t>フク</t>
    </rPh>
    <rPh sb="14" eb="16">
      <t>ジッシ</t>
    </rPh>
    <rPh sb="16" eb="18">
      <t>メンセキ</t>
    </rPh>
    <phoneticPr fontId="2"/>
  </si>
  <si>
    <t>（事業開始年度）</t>
    <rPh sb="1" eb="3">
      <t>ジギョウ</t>
    </rPh>
    <rPh sb="3" eb="5">
      <t>カイシ</t>
    </rPh>
    <rPh sb="5" eb="7">
      <t>ネンド</t>
    </rPh>
    <phoneticPr fontId="2"/>
  </si>
  <si>
    <t>地域外関係者の参加者数
（延べ人数）</t>
    <rPh sb="0" eb="6">
      <t>チイキガイカンケイシャ</t>
    </rPh>
    <rPh sb="7" eb="11">
      <t>サンカシャスウ</t>
    </rPh>
    <rPh sb="13" eb="14">
      <t>ノ</t>
    </rPh>
    <rPh sb="15" eb="17">
      <t>ニンズウ</t>
    </rPh>
    <phoneticPr fontId="2"/>
  </si>
  <si>
    <t>令和４年</t>
    <rPh sb="0" eb="2">
      <t>レイワ</t>
    </rPh>
    <rPh sb="3" eb="4">
      <t>ネン</t>
    </rPh>
    <phoneticPr fontId="2"/>
  </si>
  <si>
    <t>R0404</t>
    <phoneticPr fontId="2"/>
  </si>
  <si>
    <t>令和５年</t>
    <rPh sb="0" eb="2">
      <t>レイワ</t>
    </rPh>
    <rPh sb="3" eb="4">
      <t>ネン</t>
    </rPh>
    <phoneticPr fontId="2"/>
  </si>
  <si>
    <t>Ⓐ
里山林保全</t>
    <phoneticPr fontId="2"/>
  </si>
  <si>
    <t>Ⓑ
 侵入竹除去・竹林整備</t>
    <phoneticPr fontId="2"/>
  </si>
  <si>
    <t>Ⓒ
森林資源利用タイプ</t>
    <phoneticPr fontId="2"/>
  </si>
  <si>
    <t>Ⓓ
 森林機能強化タイプ</t>
    <phoneticPr fontId="2"/>
  </si>
  <si>
    <t>里山林保全</t>
    <rPh sb="0" eb="2">
      <t>サトヤマ</t>
    </rPh>
    <rPh sb="2" eb="3">
      <t>リン</t>
    </rPh>
    <rPh sb="3" eb="5">
      <t>ホゼン</t>
    </rPh>
    <phoneticPr fontId="2"/>
  </si>
  <si>
    <t>侵入竹除去・竹林整備</t>
    <rPh sb="0" eb="2">
      <t>シンニュウ</t>
    </rPh>
    <rPh sb="2" eb="3">
      <t>タケ</t>
    </rPh>
    <rPh sb="3" eb="5">
      <t>ジョキョ</t>
    </rPh>
    <rPh sb="6" eb="8">
      <t>チクリン</t>
    </rPh>
    <rPh sb="8" eb="10">
      <t>セイビ</t>
    </rPh>
    <phoneticPr fontId="2"/>
  </si>
  <si>
    <t>森林資源利用タイプ</t>
    <rPh sb="0" eb="2">
      <t>シンリン</t>
    </rPh>
    <rPh sb="2" eb="4">
      <t>シゲン</t>
    </rPh>
    <rPh sb="4" eb="6">
      <t>リヨウ</t>
    </rPh>
    <phoneticPr fontId="2"/>
  </si>
  <si>
    <t>森林機能強化タイプ</t>
    <rPh sb="0" eb="2">
      <t>シンリン</t>
    </rPh>
    <rPh sb="2" eb="4">
      <t>キノウ</t>
    </rPh>
    <rPh sb="4" eb="6">
      <t>キョウカ</t>
    </rPh>
    <phoneticPr fontId="2"/>
  </si>
  <si>
    <t>※</t>
  </si>
  <si>
    <t>関係人口創出・維持タイプに該当する場合は、「1」を記入すること。</t>
    <rPh sb="0" eb="6">
      <t>カンケイジンコウソウシュツ</t>
    </rPh>
    <rPh sb="7" eb="9">
      <t>イジ</t>
    </rPh>
    <rPh sb="13" eb="15">
      <t>ガイトウ</t>
    </rPh>
    <rPh sb="17" eb="19">
      <t>バアイ</t>
    </rPh>
    <rPh sb="25" eb="27">
      <t>キニュウ</t>
    </rPh>
    <phoneticPr fontId="2"/>
  </si>
  <si>
    <t>関係人口創出・維持タイプ
　　　　(該当の有無)</t>
    <rPh sb="0" eb="4">
      <t>カンケイジンコウ</t>
    </rPh>
    <rPh sb="4" eb="6">
      <t>ソウシュツ</t>
    </rPh>
    <rPh sb="7" eb="9">
      <t>イジ</t>
    </rPh>
    <rPh sb="18" eb="20">
      <t>ガイトウ</t>
    </rPh>
    <rPh sb="21" eb="23">
      <t>ウム</t>
    </rPh>
    <phoneticPr fontId="2"/>
  </si>
  <si>
    <t>（別紙３　様式第１９号　別紙１）</t>
    <rPh sb="1" eb="3">
      <t>ベッシ</t>
    </rPh>
    <rPh sb="5" eb="7">
      <t>ヨウシキ</t>
    </rPh>
    <rPh sb="7" eb="8">
      <t>ダイ</t>
    </rPh>
    <rPh sb="10" eb="11">
      <t>ゴウ</t>
    </rPh>
    <rPh sb="12" eb="14">
      <t>ベッシ</t>
    </rPh>
    <phoneticPr fontId="2"/>
  </si>
  <si>
    <t>（円）</t>
    <rPh sb="1" eb="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</si>
</sst>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_);[Red]\(#,##0\)"/>
    <numFmt numFmtId="178" formatCode="0.0_ "/>
    <numFmt numFmtId="179" formatCode="0.0"/>
    <numFmt numFmtId="180" formatCode="#&quot; 年&quot;"/>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4"/>
      <color theme="1"/>
      <name val="ＭＳ Ｐゴシック"/>
      <family val="2"/>
      <scheme val="minor"/>
    </font>
    <font>
      <sz val="15"/>
      <color theme="1"/>
      <name val="ＭＳ Ｐゴシック"/>
      <family val="3"/>
      <charset val="128"/>
      <scheme val="minor"/>
    </font>
    <font>
      <sz val="15"/>
      <name val="ＭＳ Ｐゴシック"/>
      <family val="3"/>
      <charset val="128"/>
      <scheme val="minor"/>
    </font>
    <font>
      <sz val="14"/>
      <color rgb="FFFF0000"/>
      <name val="ＭＳ Ｐゴシック"/>
      <family val="2"/>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4"/>
      <name val="ＭＳ Ｐ明朝"/>
      <family val="1"/>
      <charset val="128"/>
    </font>
    <font>
      <b/>
      <sz val="1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top style="thin">
        <color auto="1"/>
      </top>
      <bottom style="hair">
        <color auto="1"/>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style="hair">
        <color auto="1"/>
      </bottom>
      <diagonal/>
    </border>
    <border>
      <left/>
      <right style="hair">
        <color auto="1"/>
      </right>
      <top/>
      <bottom/>
      <diagonal/>
    </border>
    <border>
      <left/>
      <right style="hair">
        <color auto="1"/>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224">
    <xf numFmtId="0" fontId="0" fillId="0" borderId="0" xfId="0"/>
    <xf numFmtId="0" fontId="0" fillId="0" borderId="0" xfId="0" applyAlignment="1">
      <alignment shrinkToFit="1"/>
    </xf>
    <xf numFmtId="0" fontId="3" fillId="0" borderId="0" xfId="0" applyFont="1" applyAlignment="1">
      <alignment shrinkToFit="1"/>
    </xf>
    <xf numFmtId="0" fontId="3" fillId="0" borderId="0" xfId="0" applyFont="1" applyAlignment="1">
      <alignment horizontal="right"/>
    </xf>
    <xf numFmtId="0" fontId="3" fillId="0" borderId="0" xfId="0" applyFont="1"/>
    <xf numFmtId="177" fontId="0" fillId="0" borderId="0" xfId="0" applyNumberFormat="1" applyAlignment="1">
      <alignment shrinkToFit="1"/>
    </xf>
    <xf numFmtId="0" fontId="13" fillId="0" borderId="0" xfId="0" applyFont="1"/>
    <xf numFmtId="0" fontId="0" fillId="0" borderId="0" xfId="0" applyAlignment="1">
      <alignment wrapText="1"/>
    </xf>
    <xf numFmtId="0" fontId="18" fillId="0" borderId="0" xfId="0" applyFont="1" applyAlignment="1">
      <alignment shrinkToFit="1"/>
    </xf>
    <xf numFmtId="0" fontId="17" fillId="0" borderId="0" xfId="0" applyFont="1"/>
    <xf numFmtId="0" fontId="7" fillId="0" borderId="10" xfId="0" applyFont="1" applyBorder="1" applyAlignment="1">
      <alignment vertical="center" shrinkToFit="1"/>
    </xf>
    <xf numFmtId="0" fontId="7" fillId="0" borderId="2" xfId="0" applyFont="1" applyBorder="1" applyAlignment="1">
      <alignment horizontal="center" vertical="center" wrapText="1" shrinkToFit="1"/>
    </xf>
    <xf numFmtId="0" fontId="7" fillId="0" borderId="16" xfId="0" applyFont="1" applyBorder="1" applyAlignment="1">
      <alignment vertical="center" wrapText="1"/>
    </xf>
    <xf numFmtId="179" fontId="9" fillId="0" borderId="16" xfId="0" applyNumberFormat="1" applyFont="1" applyBorder="1" applyAlignment="1">
      <alignment horizontal="right" vertical="center" shrinkToFit="1"/>
    </xf>
    <xf numFmtId="38" fontId="9" fillId="0" borderId="16" xfId="1" applyFont="1" applyFill="1" applyBorder="1" applyAlignment="1" applyProtection="1">
      <alignment horizontal="right" vertical="center" shrinkToFit="1"/>
    </xf>
    <xf numFmtId="38" fontId="9" fillId="0" borderId="16" xfId="1" applyFont="1" applyBorder="1" applyAlignment="1" applyProtection="1">
      <alignment horizontal="right" vertical="center" shrinkToFit="1"/>
    </xf>
    <xf numFmtId="0" fontId="9" fillId="0" borderId="16" xfId="0" applyFont="1" applyBorder="1" applyAlignment="1">
      <alignment horizontal="center" vertical="center" shrinkToFit="1"/>
    </xf>
    <xf numFmtId="0" fontId="5" fillId="0" borderId="5" xfId="0" applyFont="1" applyBorder="1" applyAlignment="1">
      <alignment vertical="top" textRotation="255" indent="1"/>
    </xf>
    <xf numFmtId="0" fontId="5" fillId="0" borderId="16" xfId="0" applyFont="1" applyBorder="1" applyAlignment="1">
      <alignment vertical="center" wrapText="1"/>
    </xf>
    <xf numFmtId="38" fontId="9" fillId="0" borderId="16" xfId="1" applyFont="1" applyFill="1" applyBorder="1" applyAlignment="1" applyProtection="1">
      <alignment horizontal="right" vertical="center" textRotation="255" shrinkToFit="1"/>
    </xf>
    <xf numFmtId="179" fontId="9" fillId="0" borderId="16" xfId="0" applyNumberFormat="1" applyFont="1" applyBorder="1" applyAlignment="1">
      <alignment vertical="center" shrinkToFit="1"/>
    </xf>
    <xf numFmtId="38" fontId="9" fillId="0" borderId="16" xfId="1" applyFont="1" applyFill="1" applyBorder="1" applyAlignment="1" applyProtection="1">
      <alignment vertical="center" shrinkToFit="1"/>
    </xf>
    <xf numFmtId="0" fontId="9" fillId="0" borderId="16" xfId="0" applyFont="1" applyBorder="1" applyAlignment="1">
      <alignment vertical="center" textRotation="255" shrinkToFit="1"/>
    </xf>
    <xf numFmtId="0" fontId="9" fillId="0" borderId="16" xfId="0" applyFont="1" applyBorder="1" applyAlignment="1">
      <alignment vertical="center" shrinkToFit="1"/>
    </xf>
    <xf numFmtId="0" fontId="5" fillId="0" borderId="2" xfId="0" applyFont="1" applyBorder="1" applyAlignment="1">
      <alignment vertical="top" textRotation="255" indent="1"/>
    </xf>
    <xf numFmtId="0" fontId="7" fillId="0" borderId="2" xfId="0" applyFont="1" applyBorder="1" applyAlignment="1">
      <alignment vertical="center" wrapText="1"/>
    </xf>
    <xf numFmtId="176" fontId="9" fillId="0" borderId="2" xfId="0" applyNumberFormat="1" applyFont="1" applyBorder="1" applyAlignment="1">
      <alignment vertical="center" shrinkToFit="1"/>
    </xf>
    <xf numFmtId="0" fontId="9" fillId="0" borderId="2" xfId="0" applyFont="1" applyBorder="1" applyAlignment="1">
      <alignment vertical="center" shrinkToFit="1"/>
    </xf>
    <xf numFmtId="178" fontId="9" fillId="0" borderId="2" xfId="0" applyNumberFormat="1" applyFont="1" applyBorder="1" applyAlignment="1">
      <alignment vertical="center" shrinkToFit="1"/>
    </xf>
    <xf numFmtId="38" fontId="9" fillId="0" borderId="2" xfId="1" applyFont="1" applyFill="1" applyBorder="1" applyAlignment="1" applyProtection="1">
      <alignment horizontal="right" vertical="center" shrinkToFit="1"/>
    </xf>
    <xf numFmtId="177" fontId="9" fillId="0" borderId="2" xfId="1" applyNumberFormat="1" applyFont="1" applyFill="1" applyBorder="1" applyAlignment="1" applyProtection="1">
      <alignment vertical="center" shrinkToFit="1"/>
    </xf>
    <xf numFmtId="38" fontId="9" fillId="0" borderId="2" xfId="1" applyFont="1" applyBorder="1" applyAlignment="1" applyProtection="1">
      <alignment vertical="center" shrinkToFit="1"/>
    </xf>
    <xf numFmtId="177" fontId="9" fillId="0" borderId="2" xfId="0" applyNumberFormat="1" applyFont="1" applyBorder="1" applyAlignment="1">
      <alignment vertical="center" shrinkToFit="1"/>
    </xf>
    <xf numFmtId="0" fontId="5"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9" fillId="0" borderId="1" xfId="0" applyNumberFormat="1" applyFont="1" applyBorder="1" applyAlignment="1">
      <alignment horizontal="right" vertical="center" shrinkToFit="1"/>
    </xf>
    <xf numFmtId="38" fontId="9" fillId="0" borderId="1" xfId="0" applyNumberFormat="1" applyFont="1" applyBorder="1" applyAlignment="1">
      <alignment horizontal="right" vertical="center" shrinkToFit="1"/>
    </xf>
    <xf numFmtId="38" fontId="10" fillId="0" borderId="1" xfId="0" applyNumberFormat="1" applyFont="1" applyBorder="1" applyAlignment="1">
      <alignment horizontal="right" vertical="center" shrinkToFit="1"/>
    </xf>
    <xf numFmtId="177" fontId="9" fillId="0" borderId="1" xfId="0" applyNumberFormat="1" applyFont="1" applyBorder="1" applyAlignment="1">
      <alignment vertical="center" shrinkToFit="1"/>
    </xf>
    <xf numFmtId="177" fontId="3" fillId="0" borderId="0" xfId="0" applyNumberFormat="1" applyFont="1" applyAlignment="1">
      <alignment horizontal="right" shrinkToFit="1"/>
    </xf>
    <xf numFmtId="177" fontId="3" fillId="0" borderId="0" xfId="0" applyNumberFormat="1" applyFont="1" applyAlignment="1">
      <alignment shrinkToFit="1"/>
    </xf>
    <xf numFmtId="38" fontId="3" fillId="0" borderId="0" xfId="0" applyNumberFormat="1" applyFont="1" applyAlignment="1">
      <alignment shrinkToFit="1"/>
    </xf>
    <xf numFmtId="0" fontId="13" fillId="0" borderId="0" xfId="0" applyFont="1" applyAlignment="1">
      <alignment shrinkToFit="1"/>
    </xf>
    <xf numFmtId="0" fontId="13" fillId="0" borderId="0" xfId="0" applyFont="1" applyAlignment="1">
      <alignment horizontal="right"/>
    </xf>
    <xf numFmtId="177" fontId="13" fillId="0" borderId="0" xfId="0" applyNumberFormat="1" applyFont="1" applyAlignment="1">
      <alignment shrinkToFit="1"/>
    </xf>
    <xf numFmtId="0" fontId="5" fillId="0" borderId="0" xfId="0" applyFont="1" applyAlignment="1">
      <alignment horizontal="center"/>
    </xf>
    <xf numFmtId="0" fontId="3" fillId="0" borderId="10" xfId="0" applyFont="1" applyBorder="1" applyAlignment="1">
      <alignment horizontal="center" shrinkToFit="1"/>
    </xf>
    <xf numFmtId="0" fontId="5" fillId="4" borderId="24" xfId="0" applyFont="1" applyFill="1" applyBorder="1" applyAlignment="1">
      <alignment horizontal="center"/>
    </xf>
    <xf numFmtId="0" fontId="14" fillId="4" borderId="23" xfId="0" applyFont="1" applyFill="1" applyBorder="1" applyAlignment="1">
      <alignment horizontal="center"/>
    </xf>
    <xf numFmtId="38" fontId="0" fillId="4" borderId="22" xfId="1" applyFont="1" applyFill="1" applyBorder="1" applyAlignment="1" applyProtection="1">
      <alignment horizontal="center" vertical="center"/>
    </xf>
    <xf numFmtId="38" fontId="0" fillId="4" borderId="25" xfId="1" applyFont="1" applyFill="1" applyBorder="1" applyAlignment="1" applyProtection="1">
      <alignment horizontal="center" vertical="center"/>
    </xf>
    <xf numFmtId="38" fontId="0" fillId="4" borderId="23" xfId="1" applyFont="1" applyFill="1" applyBorder="1" applyAlignment="1" applyProtection="1">
      <alignment horizontal="center" vertical="center"/>
    </xf>
    <xf numFmtId="38" fontId="0" fillId="4" borderId="28" xfId="1" applyFont="1" applyFill="1" applyBorder="1" applyAlignment="1" applyProtection="1">
      <alignment horizontal="center" vertical="center"/>
    </xf>
    <xf numFmtId="0" fontId="0" fillId="0" borderId="0" xfId="0" applyAlignment="1">
      <alignment vertical="center"/>
    </xf>
    <xf numFmtId="180" fontId="0" fillId="4" borderId="14" xfId="1" applyNumberFormat="1" applyFont="1" applyFill="1" applyBorder="1" applyAlignment="1" applyProtection="1">
      <alignment horizontal="left" vertical="center"/>
    </xf>
    <xf numFmtId="0" fontId="0" fillId="4" borderId="19" xfId="0" applyFill="1" applyBorder="1"/>
    <xf numFmtId="38" fontId="0" fillId="4" borderId="18" xfId="1" applyFont="1" applyFill="1" applyBorder="1" applyProtection="1">
      <alignment vertical="center"/>
    </xf>
    <xf numFmtId="38" fontId="0" fillId="4" borderId="26" xfId="1" applyFont="1" applyFill="1" applyBorder="1" applyProtection="1">
      <alignment vertical="center"/>
    </xf>
    <xf numFmtId="38" fontId="0" fillId="4" borderId="19" xfId="1" applyFont="1" applyFill="1" applyBorder="1" applyProtection="1">
      <alignment vertical="center"/>
    </xf>
    <xf numFmtId="38" fontId="0" fillId="4" borderId="29" xfId="1" applyFont="1" applyFill="1" applyBorder="1" applyAlignment="1" applyProtection="1">
      <alignment horizontal="center" vertical="center"/>
    </xf>
    <xf numFmtId="38" fontId="0" fillId="4" borderId="26" xfId="1" applyFont="1" applyFill="1" applyBorder="1" applyAlignment="1" applyProtection="1">
      <alignment horizontal="center" vertical="center"/>
    </xf>
    <xf numFmtId="38" fontId="0" fillId="4" borderId="18" xfId="1" applyFont="1" applyFill="1" applyBorder="1" applyAlignment="1" applyProtection="1">
      <alignment horizontal="center" vertical="center"/>
    </xf>
    <xf numFmtId="38" fontId="0" fillId="4" borderId="19" xfId="1" applyFont="1" applyFill="1" applyBorder="1" applyAlignment="1" applyProtection="1">
      <alignment horizontal="center" vertical="center"/>
    </xf>
    <xf numFmtId="0" fontId="14" fillId="0" borderId="0" xfId="0" applyFont="1"/>
    <xf numFmtId="38" fontId="0" fillId="4" borderId="14" xfId="1" applyFont="1" applyFill="1" applyBorder="1" applyAlignment="1" applyProtection="1">
      <alignment horizontal="left" vertical="center"/>
    </xf>
    <xf numFmtId="38" fontId="10" fillId="0" borderId="0" xfId="1" applyFont="1" applyFill="1" applyBorder="1" applyAlignment="1" applyProtection="1">
      <alignment horizontal="right" vertical="center" shrinkToFit="1"/>
    </xf>
    <xf numFmtId="0" fontId="17" fillId="0" borderId="0" xfId="0" applyFont="1" applyAlignment="1">
      <alignment shrinkToFit="1"/>
    </xf>
    <xf numFmtId="177" fontId="17" fillId="0" borderId="0" xfId="0" applyNumberFormat="1" applyFont="1" applyAlignment="1">
      <alignment shrinkToFit="1"/>
    </xf>
    <xf numFmtId="38" fontId="9" fillId="2" borderId="1" xfId="0" applyNumberFormat="1" applyFont="1" applyFill="1" applyBorder="1" applyAlignment="1" applyProtection="1">
      <alignment horizontal="center" vertical="center" shrinkToFit="1"/>
      <protection locked="0"/>
    </xf>
    <xf numFmtId="38" fontId="9" fillId="2" borderId="2" xfId="1" applyFont="1" applyFill="1" applyBorder="1" applyAlignment="1" applyProtection="1">
      <alignment vertical="center" shrinkToFit="1"/>
      <protection locked="0"/>
    </xf>
    <xf numFmtId="177" fontId="9" fillId="2" borderId="2" xfId="1" applyNumberFormat="1" applyFont="1" applyFill="1" applyBorder="1" applyAlignment="1" applyProtection="1">
      <alignment vertical="center" shrinkToFit="1"/>
      <protection locked="0"/>
    </xf>
    <xf numFmtId="0" fontId="19" fillId="0" borderId="0" xfId="0" applyFont="1" applyAlignment="1">
      <alignment horizontal="right" vertical="center"/>
    </xf>
    <xf numFmtId="0" fontId="19" fillId="0" borderId="0" xfId="0" applyFont="1" applyAlignment="1">
      <alignment vertical="center"/>
    </xf>
    <xf numFmtId="0" fontId="19" fillId="0" borderId="0" xfId="0" applyFont="1"/>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xf>
    <xf numFmtId="0" fontId="8" fillId="0" borderId="0" xfId="0" applyFont="1" applyAlignment="1">
      <alignment vertical="center"/>
    </xf>
    <xf numFmtId="179" fontId="9" fillId="3" borderId="16" xfId="0" applyNumberFormat="1" applyFont="1" applyFill="1" applyBorder="1" applyAlignment="1" applyProtection="1">
      <alignment horizontal="right" vertical="center" shrinkToFit="1"/>
      <protection locked="0"/>
    </xf>
    <xf numFmtId="179" fontId="9" fillId="3" borderId="16" xfId="0" applyNumberFormat="1" applyFont="1" applyFill="1" applyBorder="1" applyAlignment="1" applyProtection="1">
      <alignment vertical="center" shrinkToFit="1"/>
      <protection locked="0"/>
    </xf>
    <xf numFmtId="0" fontId="9" fillId="3" borderId="16" xfId="0" applyFont="1" applyFill="1" applyBorder="1" applyAlignment="1" applyProtection="1">
      <alignment vertical="center" shrinkToFit="1"/>
      <protection locked="0"/>
    </xf>
    <xf numFmtId="38" fontId="9" fillId="3" borderId="16" xfId="1" applyFont="1" applyFill="1" applyBorder="1" applyAlignment="1" applyProtection="1">
      <alignment horizontal="right" vertical="center" shrinkToFit="1"/>
      <protection locked="0"/>
    </xf>
    <xf numFmtId="180" fontId="0" fillId="0" borderId="0" xfId="1" applyNumberFormat="1" applyFont="1" applyFill="1" applyBorder="1" applyAlignment="1" applyProtection="1">
      <alignment horizontal="left" vertical="center"/>
    </xf>
    <xf numFmtId="38" fontId="0" fillId="0" borderId="0" xfId="1" applyFont="1" applyFill="1" applyBorder="1" applyAlignment="1" applyProtection="1">
      <alignment horizontal="left" vertical="center"/>
    </xf>
    <xf numFmtId="0" fontId="0" fillId="5" borderId="19" xfId="0" applyFill="1" applyBorder="1"/>
    <xf numFmtId="38" fontId="0" fillId="5" borderId="18" xfId="1" applyFont="1" applyFill="1" applyBorder="1" applyProtection="1">
      <alignment vertical="center"/>
    </xf>
    <xf numFmtId="38" fontId="0" fillId="5" borderId="26" xfId="1" applyFont="1" applyFill="1" applyBorder="1" applyProtection="1">
      <alignment vertical="center"/>
    </xf>
    <xf numFmtId="38" fontId="0" fillId="5" borderId="19" xfId="1" applyFont="1" applyFill="1" applyBorder="1" applyProtection="1">
      <alignment vertical="center"/>
    </xf>
    <xf numFmtId="38" fontId="0" fillId="5" borderId="29" xfId="1" applyFont="1" applyFill="1" applyBorder="1" applyAlignment="1" applyProtection="1">
      <alignment horizontal="center" vertical="center"/>
    </xf>
    <xf numFmtId="38" fontId="0" fillId="5" borderId="26" xfId="1" applyFont="1" applyFill="1" applyBorder="1" applyAlignment="1" applyProtection="1">
      <alignment horizontal="center" vertical="center"/>
    </xf>
    <xf numFmtId="38" fontId="0" fillId="5" borderId="18" xfId="1" applyFont="1" applyFill="1" applyBorder="1" applyAlignment="1" applyProtection="1">
      <alignment horizontal="center" vertical="center"/>
    </xf>
    <xf numFmtId="38" fontId="0" fillId="5" borderId="19" xfId="1" applyFont="1" applyFill="1" applyBorder="1" applyAlignment="1" applyProtection="1">
      <alignment horizontal="center" vertical="center"/>
    </xf>
    <xf numFmtId="0" fontId="0" fillId="6" borderId="19" xfId="0" applyFill="1" applyBorder="1"/>
    <xf numFmtId="38" fontId="0" fillId="6" borderId="18" xfId="1" applyFont="1" applyFill="1" applyBorder="1" applyProtection="1">
      <alignment vertical="center"/>
    </xf>
    <xf numFmtId="38" fontId="0" fillId="6" borderId="26" xfId="1" applyFont="1" applyFill="1" applyBorder="1" applyProtection="1">
      <alignment vertical="center"/>
    </xf>
    <xf numFmtId="38" fontId="0" fillId="6" borderId="19" xfId="1" applyFont="1" applyFill="1" applyBorder="1" applyProtection="1">
      <alignment vertical="center"/>
    </xf>
    <xf numFmtId="38" fontId="0" fillId="6" borderId="29" xfId="1" applyFont="1" applyFill="1" applyBorder="1" applyAlignment="1" applyProtection="1">
      <alignment horizontal="center" vertical="center"/>
    </xf>
    <xf numFmtId="38" fontId="0" fillId="6" borderId="26" xfId="1" applyFont="1" applyFill="1" applyBorder="1" applyAlignment="1" applyProtection="1">
      <alignment horizontal="center" vertical="center"/>
    </xf>
    <xf numFmtId="38" fontId="0" fillId="6" borderId="18" xfId="1" applyFont="1" applyFill="1" applyBorder="1" applyAlignment="1" applyProtection="1">
      <alignment horizontal="center" vertical="center"/>
    </xf>
    <xf numFmtId="38" fontId="0" fillId="6" borderId="19" xfId="1" applyFont="1" applyFill="1" applyBorder="1" applyAlignment="1" applyProtection="1">
      <alignment horizontal="center" vertical="center"/>
    </xf>
    <xf numFmtId="0" fontId="0" fillId="0" borderId="9" xfId="0" applyBorder="1" applyAlignment="1">
      <alignment horizontal="left"/>
    </xf>
    <xf numFmtId="0" fontId="0" fillId="0" borderId="21" xfId="0" applyBorder="1"/>
    <xf numFmtId="38" fontId="0" fillId="0" borderId="20" xfId="1" applyFont="1" applyFill="1" applyBorder="1" applyProtection="1">
      <alignment vertical="center"/>
    </xf>
    <xf numFmtId="38" fontId="0" fillId="0" borderId="27" xfId="1" applyFont="1" applyFill="1" applyBorder="1" applyProtection="1">
      <alignment vertical="center"/>
    </xf>
    <xf numFmtId="38" fontId="0" fillId="0" borderId="21" xfId="1" applyFont="1" applyFill="1" applyBorder="1" applyProtection="1">
      <alignment vertical="center"/>
    </xf>
    <xf numFmtId="38" fontId="0" fillId="0" borderId="30" xfId="1" applyFont="1" applyFill="1" applyBorder="1" applyAlignment="1" applyProtection="1">
      <alignment horizontal="center" vertical="center"/>
    </xf>
    <xf numFmtId="38" fontId="0" fillId="0" borderId="27" xfId="1" applyFont="1" applyFill="1" applyBorder="1" applyAlignment="1" applyProtection="1">
      <alignment horizontal="center" vertical="center"/>
    </xf>
    <xf numFmtId="38" fontId="0" fillId="0" borderId="20" xfId="1" applyFont="1" applyFill="1" applyBorder="1" applyAlignment="1" applyProtection="1">
      <alignment horizontal="center" vertical="center"/>
    </xf>
    <xf numFmtId="38" fontId="0" fillId="0" borderId="21" xfId="1" applyFont="1" applyFill="1" applyBorder="1" applyAlignment="1" applyProtection="1">
      <alignment horizontal="center" vertical="center"/>
    </xf>
    <xf numFmtId="38" fontId="5" fillId="4" borderId="3" xfId="1" applyFont="1" applyFill="1" applyBorder="1" applyAlignment="1" applyProtection="1"/>
    <xf numFmtId="38" fontId="5" fillId="4" borderId="5" xfId="1" applyFont="1" applyFill="1" applyBorder="1" applyAlignment="1" applyProtection="1"/>
    <xf numFmtId="0" fontId="0" fillId="5" borderId="14" xfId="0" applyFill="1" applyBorder="1" applyAlignment="1">
      <alignment horizontal="left"/>
    </xf>
    <xf numFmtId="0" fontId="0" fillId="7" borderId="14" xfId="0" applyFill="1" applyBorder="1" applyAlignment="1">
      <alignment horizontal="left"/>
    </xf>
    <xf numFmtId="0" fontId="20" fillId="0" borderId="0" xfId="0" applyFont="1"/>
    <xf numFmtId="0" fontId="16"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11" fillId="0" borderId="0" xfId="0" applyFont="1" applyAlignment="1">
      <alignment vertical="center"/>
    </xf>
    <xf numFmtId="0" fontId="5" fillId="0" borderId="0" xfId="0" applyFont="1"/>
    <xf numFmtId="0" fontId="3" fillId="0" borderId="0" xfId="0" applyFont="1" applyAlignment="1">
      <alignment horizontal="left"/>
    </xf>
    <xf numFmtId="0" fontId="13" fillId="0" borderId="0" xfId="0" applyFont="1" applyAlignment="1">
      <alignment horizontal="left"/>
    </xf>
    <xf numFmtId="0" fontId="0" fillId="4" borderId="6" xfId="0" applyFill="1" applyBorder="1"/>
    <xf numFmtId="0" fontId="0" fillId="4" borderId="7" xfId="0" applyFill="1" applyBorder="1"/>
    <xf numFmtId="0" fontId="0" fillId="0" borderId="14" xfId="0" applyBorder="1"/>
    <xf numFmtId="0" fontId="0" fillId="4" borderId="14" xfId="0" applyFill="1" applyBorder="1"/>
    <xf numFmtId="0" fontId="3" fillId="4" borderId="0" xfId="0" applyFont="1" applyFill="1" applyAlignment="1">
      <alignment shrinkToFit="1"/>
    </xf>
    <xf numFmtId="0" fontId="5" fillId="0" borderId="5" xfId="0" applyFont="1" applyBorder="1"/>
    <xf numFmtId="0" fontId="5" fillId="0" borderId="2" xfId="0" applyFont="1" applyBorder="1"/>
    <xf numFmtId="0" fontId="0" fillId="0" borderId="0" xfId="0" applyAlignment="1">
      <alignment horizontal="left"/>
    </xf>
    <xf numFmtId="0" fontId="17" fillId="4" borderId="14" xfId="0" applyFont="1" applyFill="1" applyBorder="1"/>
    <xf numFmtId="0" fontId="18" fillId="4" borderId="0" xfId="0" applyFont="1" applyFill="1" applyAlignment="1">
      <alignment shrinkToFit="1"/>
    </xf>
    <xf numFmtId="0" fontId="17" fillId="0" borderId="14" xfId="0" applyFont="1" applyBorder="1"/>
    <xf numFmtId="0" fontId="0" fillId="4" borderId="0" xfId="0" applyFill="1"/>
    <xf numFmtId="0" fontId="0" fillId="0" borderId="9" xfId="0" applyBorder="1"/>
    <xf numFmtId="0" fontId="0" fillId="0" borderId="10" xfId="0" applyBorder="1"/>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38" fontId="7" fillId="0" borderId="6" xfId="1" applyFont="1" applyBorder="1" applyAlignment="1" applyProtection="1">
      <alignment horizontal="center" vertical="center" wrapText="1"/>
    </xf>
    <xf numFmtId="38" fontId="7" fillId="0" borderId="8" xfId="1" applyFont="1" applyBorder="1" applyAlignment="1" applyProtection="1">
      <alignment horizontal="center" vertical="center" wrapText="1"/>
    </xf>
    <xf numFmtId="38" fontId="7" fillId="0" borderId="14" xfId="1" applyFont="1" applyBorder="1" applyAlignment="1" applyProtection="1">
      <alignment horizontal="center" vertical="center" wrapText="1"/>
    </xf>
    <xf numFmtId="38" fontId="7" fillId="0" borderId="15" xfId="1" applyFont="1" applyBorder="1" applyAlignment="1" applyProtection="1">
      <alignment horizontal="center" vertical="center" wrapText="1"/>
    </xf>
    <xf numFmtId="0" fontId="7" fillId="0" borderId="3" xfId="0" applyFont="1" applyBorder="1" applyAlignment="1">
      <alignment horizontal="center" vertical="top" textRotation="255" wrapText="1" indent="1"/>
    </xf>
    <xf numFmtId="0" fontId="7" fillId="0" borderId="5" xfId="0" applyFont="1" applyBorder="1" applyAlignment="1">
      <alignment horizontal="center" vertical="top" textRotation="255" wrapText="1" indent="1"/>
    </xf>
    <xf numFmtId="0" fontId="5" fillId="0" borderId="3" xfId="0" applyFont="1" applyBorder="1" applyAlignment="1" applyProtection="1">
      <alignment horizontal="center" vertical="top" textRotation="255" indent="1"/>
      <protection locked="0"/>
    </xf>
    <xf numFmtId="0" fontId="5" fillId="0" borderId="5" xfId="0" applyFont="1" applyBorder="1" applyAlignment="1" applyProtection="1">
      <alignment horizontal="center" vertical="top" textRotation="255" indent="1"/>
      <protection locked="0"/>
    </xf>
    <xf numFmtId="0" fontId="14" fillId="0" borderId="1" xfId="0" applyFont="1" applyBorder="1" applyAlignment="1">
      <alignment horizontal="center" vertical="top" textRotation="255" wrapText="1" shrinkToFit="1"/>
    </xf>
    <xf numFmtId="0" fontId="14" fillId="0" borderId="3" xfId="0" applyFont="1" applyBorder="1" applyAlignment="1">
      <alignment horizontal="center" vertical="top" textRotation="255" wrapText="1" shrinkToFit="1"/>
    </xf>
    <xf numFmtId="0" fontId="14" fillId="0" borderId="1" xfId="0" applyFont="1" applyBorder="1" applyAlignment="1">
      <alignment horizontal="center" vertical="top" textRotation="255" wrapText="1"/>
    </xf>
    <xf numFmtId="0" fontId="14" fillId="0" borderId="3" xfId="0" applyFont="1" applyBorder="1" applyAlignment="1">
      <alignment horizontal="center" vertical="top" textRotation="255" wrapText="1"/>
    </xf>
    <xf numFmtId="0" fontId="17" fillId="0" borderId="3" xfId="0" applyFont="1" applyBorder="1" applyAlignment="1">
      <alignment horizontal="center" vertical="top" textRotation="255" wrapText="1"/>
    </xf>
    <xf numFmtId="0" fontId="17" fillId="0" borderId="5" xfId="0" applyFont="1" applyBorder="1" applyAlignment="1">
      <alignment horizontal="center" vertical="top" textRotation="255" wrapText="1"/>
    </xf>
    <xf numFmtId="0" fontId="17" fillId="0" borderId="2" xfId="0" applyFont="1" applyBorder="1" applyAlignment="1">
      <alignment horizontal="center" vertical="top" textRotation="255" wrapText="1"/>
    </xf>
    <xf numFmtId="0" fontId="5" fillId="0" borderId="3"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38" fontId="9" fillId="0" borderId="3" xfId="1" applyFont="1" applyFill="1" applyBorder="1" applyAlignment="1" applyProtection="1">
      <alignment vertical="center" shrinkToFit="1"/>
    </xf>
    <xf numFmtId="38" fontId="9" fillId="0" borderId="17" xfId="1" applyFont="1" applyFill="1" applyBorder="1" applyAlignment="1" applyProtection="1">
      <alignment vertical="center" shrinkToFit="1"/>
    </xf>
    <xf numFmtId="0" fontId="5" fillId="0" borderId="3" xfId="0" applyFont="1" applyBorder="1" applyAlignment="1">
      <alignment vertical="center" shrinkToFit="1"/>
    </xf>
    <xf numFmtId="0" fontId="5" fillId="0" borderId="17" xfId="0" applyFont="1" applyBorder="1" applyAlignment="1">
      <alignment vertical="center" shrinkToFit="1"/>
    </xf>
    <xf numFmtId="38" fontId="9" fillId="0" borderId="3" xfId="1" applyFont="1" applyFill="1" applyBorder="1" applyAlignment="1" applyProtection="1">
      <alignment vertical="center" shrinkToFit="1"/>
      <protection locked="0"/>
    </xf>
    <xf numFmtId="38" fontId="9" fillId="0" borderId="17" xfId="1" applyFont="1" applyFill="1" applyBorder="1" applyAlignment="1" applyProtection="1">
      <alignment vertical="center" shrinkToFit="1"/>
      <protection locked="0"/>
    </xf>
    <xf numFmtId="0" fontId="3" fillId="0" borderId="10" xfId="0" applyFont="1" applyBorder="1" applyAlignment="1">
      <alignment horizontal="center"/>
    </xf>
    <xf numFmtId="0" fontId="3" fillId="0" borderId="10" xfId="0" applyFont="1" applyBorder="1" applyAlignment="1">
      <alignment horizontal="center" shrinkToFit="1"/>
    </xf>
    <xf numFmtId="0" fontId="5" fillId="0" borderId="3" xfId="0" applyFont="1" applyBorder="1" applyAlignment="1">
      <alignment horizontal="center" vertical="center" shrinkToFit="1"/>
    </xf>
    <xf numFmtId="0" fontId="5" fillId="0" borderId="17" xfId="0" applyFont="1" applyBorder="1" applyAlignment="1">
      <alignment horizontal="center" vertical="center" shrinkToFit="1"/>
    </xf>
    <xf numFmtId="177" fontId="7" fillId="0" borderId="3" xfId="0" applyNumberFormat="1" applyFont="1" applyBorder="1" applyAlignment="1">
      <alignment horizontal="center" vertical="center" wrapText="1" shrinkToFit="1"/>
    </xf>
    <xf numFmtId="177" fontId="7" fillId="0" borderId="5" xfId="0" applyNumberFormat="1" applyFont="1" applyBorder="1" applyAlignment="1">
      <alignment horizontal="center" vertical="center" wrapText="1" shrinkToFit="1"/>
    </xf>
    <xf numFmtId="177" fontId="7" fillId="0" borderId="2" xfId="0" applyNumberFormat="1" applyFont="1" applyBorder="1" applyAlignment="1">
      <alignment horizontal="center" vertical="center" wrapText="1" shrinkToFi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3"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2" borderId="3"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wrapText="1"/>
    </xf>
    <xf numFmtId="0" fontId="7" fillId="2" borderId="11" xfId="0" applyFont="1" applyFill="1" applyBorder="1" applyAlignment="1">
      <alignment horizontal="center" vertical="center" wrapText="1" shrinkToFit="1"/>
    </xf>
    <xf numFmtId="0" fontId="7" fillId="2" borderId="12" xfId="0" applyFont="1" applyFill="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3" xfId="0" applyFont="1" applyBorder="1" applyAlignment="1">
      <alignment horizontal="center" vertical="center" textRotation="255" wrapText="1" shrinkToFit="1"/>
    </xf>
    <xf numFmtId="0" fontId="7" fillId="0" borderId="5" xfId="0" applyFont="1" applyBorder="1" applyAlignment="1">
      <alignment horizontal="center" vertical="center" textRotation="255" wrapText="1" shrinkToFit="1"/>
    </xf>
    <xf numFmtId="0" fontId="7" fillId="0" borderId="2" xfId="0" applyFont="1" applyBorder="1" applyAlignment="1">
      <alignment horizontal="center" vertical="center" textRotation="255" wrapText="1" shrinkToFit="1"/>
    </xf>
    <xf numFmtId="0" fontId="7" fillId="0" borderId="6" xfId="0" applyFont="1" applyBorder="1" applyAlignment="1">
      <alignment horizontal="center" vertical="top" textRotation="255" wrapText="1"/>
    </xf>
    <xf numFmtId="0" fontId="7" fillId="0" borderId="7" xfId="0" applyFont="1" applyBorder="1" applyAlignment="1">
      <alignment horizontal="center" vertical="top" textRotation="255" wrapText="1"/>
    </xf>
    <xf numFmtId="0" fontId="7" fillId="0" borderId="14" xfId="0" applyFont="1" applyBorder="1" applyAlignment="1">
      <alignment horizontal="center" vertical="top" textRotation="255" wrapText="1"/>
    </xf>
    <xf numFmtId="0" fontId="7" fillId="0" borderId="0" xfId="0" applyFont="1" applyAlignment="1">
      <alignment horizontal="center" vertical="top" textRotation="255" wrapText="1"/>
    </xf>
    <xf numFmtId="0" fontId="7" fillId="0" borderId="9" xfId="0" applyFont="1" applyBorder="1" applyAlignment="1">
      <alignment horizontal="center" vertical="top" textRotation="255" wrapText="1"/>
    </xf>
    <xf numFmtId="0" fontId="7" fillId="0" borderId="10" xfId="0" applyFont="1" applyBorder="1" applyAlignment="1">
      <alignment horizontal="center" vertical="top" textRotation="255" wrapText="1"/>
    </xf>
    <xf numFmtId="0" fontId="7" fillId="0" borderId="2" xfId="0" applyFont="1" applyBorder="1" applyAlignment="1">
      <alignment horizontal="center" vertical="center" wrapText="1" shrinkToFit="1"/>
    </xf>
    <xf numFmtId="0" fontId="7" fillId="2" borderId="3" xfId="0" applyFont="1" applyFill="1" applyBorder="1" applyAlignment="1">
      <alignment horizontal="center" vertical="center" textRotation="255" wrapText="1" shrinkToFit="1"/>
    </xf>
    <xf numFmtId="0" fontId="7" fillId="2" borderId="5" xfId="0" applyFont="1" applyFill="1" applyBorder="1" applyAlignment="1">
      <alignment horizontal="center" vertical="center" textRotation="255" wrapText="1" shrinkToFit="1"/>
    </xf>
    <xf numFmtId="0" fontId="7" fillId="2" borderId="2" xfId="0" applyFont="1" applyFill="1" applyBorder="1" applyAlignment="1">
      <alignment horizontal="center" vertical="center" textRotation="255" wrapText="1" shrinkToFit="1"/>
    </xf>
    <xf numFmtId="38" fontId="9" fillId="3" borderId="3" xfId="1" applyFont="1" applyFill="1" applyBorder="1" applyAlignment="1" applyProtection="1">
      <alignment vertical="center" shrinkToFit="1"/>
      <protection locked="0"/>
    </xf>
    <xf numFmtId="38" fontId="9" fillId="3" borderId="17" xfId="1" applyFont="1" applyFill="1" applyBorder="1" applyAlignment="1" applyProtection="1">
      <alignment vertical="center" shrinkToFit="1"/>
      <protection locked="0"/>
    </xf>
    <xf numFmtId="0" fontId="5" fillId="0" borderId="3" xfId="0" applyFont="1" applyBorder="1" applyAlignment="1" applyProtection="1">
      <alignment vertical="center" textRotation="255" shrinkToFit="1"/>
      <protection locked="0"/>
    </xf>
    <xf numFmtId="0" fontId="5" fillId="0" borderId="17" xfId="0" applyFont="1" applyBorder="1" applyAlignment="1" applyProtection="1">
      <alignment vertical="center" textRotation="255" shrinkToFit="1"/>
      <protection locked="0"/>
    </xf>
    <xf numFmtId="0" fontId="5" fillId="0" borderId="3" xfId="0" applyFont="1" applyBorder="1" applyAlignment="1">
      <alignment horizontal="center" vertical="top" textRotation="255" indent="1"/>
    </xf>
    <xf numFmtId="0" fontId="5" fillId="0" borderId="5" xfId="0" applyFont="1" applyBorder="1" applyAlignment="1">
      <alignment horizontal="center" vertical="top" textRotation="255" indent="1"/>
    </xf>
    <xf numFmtId="0" fontId="5" fillId="0" borderId="2" xfId="0" applyFont="1" applyBorder="1" applyAlignment="1">
      <alignment horizontal="center" vertical="top" textRotation="255" inden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1" fontId="9" fillId="0" borderId="3" xfId="0" applyNumberFormat="1" applyFont="1" applyBorder="1" applyAlignment="1">
      <alignment horizontal="center" vertical="center" shrinkToFit="1"/>
    </xf>
    <xf numFmtId="1" fontId="9" fillId="0" borderId="17"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right" vertical="center"/>
    </xf>
    <xf numFmtId="49" fontId="15" fillId="0" borderId="10" xfId="1" applyNumberFormat="1"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9" fillId="0" borderId="10" xfId="0" applyFont="1" applyBorder="1" applyAlignment="1" applyProtection="1">
      <alignment horizontal="right" vertical="center"/>
      <protection locked="0"/>
    </xf>
    <xf numFmtId="0" fontId="7" fillId="2" borderId="3"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176" fontId="5" fillId="0" borderId="6"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0" fontId="7" fillId="0" borderId="1" xfId="0" applyFont="1" applyBorder="1" applyAlignment="1">
      <alignment vertical="center" textRotation="255" wrapText="1"/>
    </xf>
    <xf numFmtId="0" fontId="7" fillId="0" borderId="3" xfId="0" applyFont="1" applyBorder="1" applyAlignment="1">
      <alignment vertical="center" textRotation="255" wrapText="1"/>
    </xf>
  </cellXfs>
  <cellStyles count="2">
    <cellStyle name="桁区切り" xfId="1" builtinId="6"/>
    <cellStyle name="標準" xfId="0" builtinId="0"/>
  </cellStyles>
  <dxfs count="1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00"/>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2" defaultPivotStyle="PivotStyleMedium9"/>
  <colors>
    <mruColors>
      <color rgb="FFFFFF99"/>
      <color rgb="FF0000FF"/>
      <color rgb="FFEDF0DE"/>
      <color rgb="FFEEE4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0512-808D-4481-9970-80268C755CCD}">
  <sheetPr>
    <pageSetUpPr fitToPage="1"/>
  </sheetPr>
  <dimension ref="B1:AJ46"/>
  <sheetViews>
    <sheetView tabSelected="1" zoomScale="70" zoomScaleNormal="70" zoomScaleSheetLayoutView="50" workbookViewId="0"/>
  </sheetViews>
  <sheetFormatPr defaultRowHeight="13.5" x14ac:dyDescent="0.15"/>
  <cols>
    <col min="1" max="1" width="1.875" customWidth="1"/>
    <col min="2" max="5" width="4.625" customWidth="1"/>
    <col min="6" max="6" width="13.625" customWidth="1"/>
    <col min="7" max="7" width="6.125" customWidth="1"/>
    <col min="8" max="8" width="6.25" customWidth="1"/>
    <col min="9" max="12" width="6.375" customWidth="1"/>
    <col min="13" max="13" width="8.625" customWidth="1"/>
    <col min="14" max="14" width="9.25" style="2" customWidth="1"/>
    <col min="15" max="15" width="11" style="2" customWidth="1"/>
    <col min="16" max="16" width="6.625" customWidth="1"/>
    <col min="17" max="17" width="9.75" customWidth="1"/>
    <col min="18" max="18" width="11.625" style="3" customWidth="1"/>
    <col min="19" max="20" width="13.25" style="4" customWidth="1"/>
    <col min="21" max="21" width="13.25" style="2" customWidth="1"/>
    <col min="22" max="23" width="8.5" style="2" customWidth="1"/>
    <col min="24" max="25" width="12.25" style="2" customWidth="1"/>
    <col min="26" max="26" width="11.375" style="2" customWidth="1"/>
    <col min="27" max="27" width="11.125" style="2" customWidth="1"/>
    <col min="28" max="28" width="6.625" style="2" customWidth="1"/>
    <col min="29" max="29" width="10" style="2" customWidth="1"/>
    <col min="30" max="30" width="10.25" style="2" customWidth="1"/>
    <col min="31" max="31" width="10.25" style="1" customWidth="1"/>
    <col min="32" max="32" width="8.625" style="5" customWidth="1"/>
  </cols>
  <sheetData>
    <row r="1" spans="2:34" s="54" customFormat="1" ht="30" customHeight="1" x14ac:dyDescent="0.15">
      <c r="C1" s="78" t="s">
        <v>101</v>
      </c>
      <c r="D1" s="78"/>
      <c r="N1" s="115" t="s">
        <v>25</v>
      </c>
      <c r="O1" s="75"/>
      <c r="P1" s="75"/>
      <c r="Q1" s="75"/>
      <c r="R1" s="116"/>
      <c r="S1" s="75"/>
      <c r="T1" s="75"/>
      <c r="U1" s="75"/>
      <c r="V1" s="75"/>
      <c r="W1" s="75"/>
      <c r="X1" s="76"/>
      <c r="Y1" s="76"/>
      <c r="Z1" s="76"/>
      <c r="AA1" s="77"/>
      <c r="AB1" s="77"/>
      <c r="AC1" s="77"/>
      <c r="AD1" s="77"/>
      <c r="AF1" s="54" t="s">
        <v>88</v>
      </c>
    </row>
    <row r="2" spans="2:34" ht="28.5" customHeight="1" x14ac:dyDescent="0.15">
      <c r="T2" s="209" t="s">
        <v>85</v>
      </c>
      <c r="U2" s="209"/>
      <c r="V2" s="210"/>
      <c r="W2" s="210"/>
      <c r="Y2" s="211" t="s">
        <v>68</v>
      </c>
      <c r="Z2" s="211"/>
      <c r="AA2" s="212"/>
      <c r="AB2" s="212"/>
      <c r="AC2" s="212"/>
      <c r="AD2" s="212"/>
      <c r="AE2" s="212"/>
      <c r="AF2" s="10"/>
    </row>
    <row r="3" spans="2:34" ht="24" customHeight="1" x14ac:dyDescent="0.15">
      <c r="B3" s="173" t="s">
        <v>0</v>
      </c>
      <c r="C3" s="173" t="s">
        <v>23</v>
      </c>
      <c r="D3" s="173" t="s">
        <v>1</v>
      </c>
      <c r="E3" s="173" t="s">
        <v>11</v>
      </c>
      <c r="F3" s="203" t="s">
        <v>82</v>
      </c>
      <c r="G3" s="168" t="s">
        <v>6</v>
      </c>
      <c r="H3" s="169"/>
      <c r="I3" s="169"/>
      <c r="J3" s="169"/>
      <c r="K3" s="169"/>
      <c r="L3" s="169"/>
      <c r="M3" s="169"/>
      <c r="N3" s="169"/>
      <c r="O3" s="169"/>
      <c r="P3" s="173" t="s">
        <v>2</v>
      </c>
      <c r="Q3" s="173" t="s">
        <v>86</v>
      </c>
      <c r="R3" s="168" t="s">
        <v>8</v>
      </c>
      <c r="S3" s="169"/>
      <c r="T3" s="169"/>
      <c r="U3" s="169"/>
      <c r="V3" s="169"/>
      <c r="W3" s="169"/>
      <c r="X3" s="169"/>
      <c r="Y3" s="169"/>
      <c r="Z3" s="169"/>
      <c r="AA3" s="169"/>
      <c r="AB3" s="169"/>
      <c r="AC3" s="169"/>
      <c r="AD3" s="169"/>
      <c r="AE3" s="169"/>
      <c r="AF3" s="165" t="s">
        <v>10</v>
      </c>
    </row>
    <row r="4" spans="2:34" ht="24" customHeight="1" x14ac:dyDescent="0.15">
      <c r="B4" s="174"/>
      <c r="C4" s="174"/>
      <c r="D4" s="174"/>
      <c r="E4" s="174"/>
      <c r="F4" s="207"/>
      <c r="G4" s="218" t="s">
        <v>15</v>
      </c>
      <c r="H4" s="219"/>
      <c r="I4" s="222" t="s">
        <v>96</v>
      </c>
      <c r="J4" s="222" t="s">
        <v>97</v>
      </c>
      <c r="K4" s="150" t="s">
        <v>100</v>
      </c>
      <c r="L4" s="146" t="s">
        <v>84</v>
      </c>
      <c r="M4" s="148" t="s">
        <v>52</v>
      </c>
      <c r="N4" s="138" t="s">
        <v>14</v>
      </c>
      <c r="O4" s="139"/>
      <c r="P4" s="174"/>
      <c r="Q4" s="174"/>
      <c r="R4" s="168" t="s">
        <v>16</v>
      </c>
      <c r="S4" s="169"/>
      <c r="T4" s="169"/>
      <c r="U4" s="169"/>
      <c r="V4" s="169"/>
      <c r="W4" s="169"/>
      <c r="X4" s="169"/>
      <c r="Y4" s="170"/>
      <c r="Z4" s="171" t="s">
        <v>9</v>
      </c>
      <c r="AA4" s="172"/>
      <c r="AB4" s="172"/>
      <c r="AC4" s="172"/>
      <c r="AD4" s="172"/>
      <c r="AE4" s="172"/>
      <c r="AF4" s="166"/>
    </row>
    <row r="5" spans="2:34" ht="24.75" customHeight="1" x14ac:dyDescent="0.15">
      <c r="B5" s="174"/>
      <c r="C5" s="174"/>
      <c r="D5" s="174"/>
      <c r="E5" s="174"/>
      <c r="F5" s="207"/>
      <c r="G5" s="220"/>
      <c r="H5" s="221"/>
      <c r="I5" s="222"/>
      <c r="J5" s="222"/>
      <c r="K5" s="151"/>
      <c r="L5" s="146"/>
      <c r="M5" s="148"/>
      <c r="N5" s="140"/>
      <c r="O5" s="141"/>
      <c r="P5" s="174"/>
      <c r="Q5" s="174"/>
      <c r="R5" s="173" t="s">
        <v>3</v>
      </c>
      <c r="S5" s="176" t="s">
        <v>12</v>
      </c>
      <c r="T5" s="173" t="s">
        <v>13</v>
      </c>
      <c r="U5" s="179" t="s">
        <v>17</v>
      </c>
      <c r="V5" s="180"/>
      <c r="W5" s="180"/>
      <c r="X5" s="181" t="s">
        <v>18</v>
      </c>
      <c r="Y5" s="182"/>
      <c r="Z5" s="183" t="s">
        <v>3</v>
      </c>
      <c r="AA5" s="193" t="s">
        <v>4</v>
      </c>
      <c r="AB5" s="183" t="s">
        <v>5</v>
      </c>
      <c r="AC5" s="183" t="s">
        <v>7</v>
      </c>
      <c r="AD5" s="186" t="s">
        <v>83</v>
      </c>
      <c r="AE5" s="187"/>
      <c r="AF5" s="166"/>
    </row>
    <row r="6" spans="2:34" ht="26.25" customHeight="1" x14ac:dyDescent="0.15">
      <c r="B6" s="174"/>
      <c r="C6" s="174"/>
      <c r="D6" s="174"/>
      <c r="E6" s="174"/>
      <c r="F6" s="207"/>
      <c r="G6" s="142" t="s">
        <v>94</v>
      </c>
      <c r="H6" s="142" t="s">
        <v>95</v>
      </c>
      <c r="I6" s="222"/>
      <c r="J6" s="222"/>
      <c r="K6" s="151"/>
      <c r="L6" s="146"/>
      <c r="M6" s="148"/>
      <c r="N6" s="136" t="s">
        <v>53</v>
      </c>
      <c r="O6" s="136" t="s">
        <v>54</v>
      </c>
      <c r="P6" s="174"/>
      <c r="Q6" s="174"/>
      <c r="R6" s="174"/>
      <c r="S6" s="177"/>
      <c r="T6" s="174"/>
      <c r="U6" s="213" t="s">
        <v>19</v>
      </c>
      <c r="V6" s="171" t="s">
        <v>20</v>
      </c>
      <c r="W6" s="172"/>
      <c r="X6" s="183" t="s">
        <v>21</v>
      </c>
      <c r="Y6" s="183" t="s">
        <v>22</v>
      </c>
      <c r="Z6" s="184"/>
      <c r="AA6" s="194"/>
      <c r="AB6" s="184"/>
      <c r="AC6" s="184"/>
      <c r="AD6" s="188"/>
      <c r="AE6" s="189"/>
      <c r="AF6" s="166"/>
    </row>
    <row r="7" spans="2:34" ht="42.75" customHeight="1" x14ac:dyDescent="0.15">
      <c r="B7" s="174"/>
      <c r="C7" s="174"/>
      <c r="D7" s="174"/>
      <c r="E7" s="174"/>
      <c r="F7" s="207"/>
      <c r="G7" s="143"/>
      <c r="H7" s="143"/>
      <c r="I7" s="222"/>
      <c r="J7" s="222"/>
      <c r="K7" s="151"/>
      <c r="L7" s="146"/>
      <c r="M7" s="148"/>
      <c r="N7" s="137"/>
      <c r="O7" s="137"/>
      <c r="P7" s="174"/>
      <c r="Q7" s="174"/>
      <c r="R7" s="174"/>
      <c r="S7" s="177"/>
      <c r="T7" s="174"/>
      <c r="U7" s="214"/>
      <c r="V7" s="216"/>
      <c r="W7" s="217"/>
      <c r="X7" s="184"/>
      <c r="Y7" s="184"/>
      <c r="Z7" s="184"/>
      <c r="AA7" s="194"/>
      <c r="AB7" s="184"/>
      <c r="AC7" s="184"/>
      <c r="AD7" s="190"/>
      <c r="AE7" s="191"/>
      <c r="AF7" s="166"/>
      <c r="AH7" s="7"/>
    </row>
    <row r="8" spans="2:34" ht="60" customHeight="1" x14ac:dyDescent="0.15">
      <c r="B8" s="174"/>
      <c r="C8" s="174"/>
      <c r="D8" s="174"/>
      <c r="E8" s="174"/>
      <c r="F8" s="207"/>
      <c r="G8" s="143"/>
      <c r="H8" s="143"/>
      <c r="I8" s="223"/>
      <c r="J8" s="223"/>
      <c r="K8" s="151"/>
      <c r="L8" s="147"/>
      <c r="M8" s="149"/>
      <c r="N8" s="137"/>
      <c r="O8" s="137"/>
      <c r="P8" s="174"/>
      <c r="Q8" s="174"/>
      <c r="R8" s="174"/>
      <c r="S8" s="177"/>
      <c r="T8" s="174"/>
      <c r="U8" s="214"/>
      <c r="V8" s="136" t="s">
        <v>53</v>
      </c>
      <c r="W8" s="136" t="s">
        <v>54</v>
      </c>
      <c r="X8" s="184"/>
      <c r="Y8" s="184"/>
      <c r="Z8" s="184"/>
      <c r="AA8" s="194"/>
      <c r="AB8" s="184"/>
      <c r="AC8" s="184"/>
      <c r="AD8" s="136" t="s">
        <v>53</v>
      </c>
      <c r="AE8" s="136" t="s">
        <v>54</v>
      </c>
      <c r="AF8" s="166"/>
    </row>
    <row r="9" spans="2:34" ht="30" customHeight="1" x14ac:dyDescent="0.15">
      <c r="B9" s="175"/>
      <c r="C9" s="175"/>
      <c r="D9" s="175"/>
      <c r="E9" s="175"/>
      <c r="F9" s="208"/>
      <c r="G9" s="11" t="s">
        <v>50</v>
      </c>
      <c r="H9" s="11" t="s">
        <v>50</v>
      </c>
      <c r="I9" s="11" t="s">
        <v>50</v>
      </c>
      <c r="J9" s="11" t="s">
        <v>51</v>
      </c>
      <c r="K9" s="152"/>
      <c r="L9" s="11" t="s">
        <v>50</v>
      </c>
      <c r="M9" s="11" t="s">
        <v>50</v>
      </c>
      <c r="N9" s="11" t="s">
        <v>102</v>
      </c>
      <c r="O9" s="11" t="s">
        <v>102</v>
      </c>
      <c r="P9" s="175"/>
      <c r="Q9" s="175"/>
      <c r="R9" s="175"/>
      <c r="S9" s="178"/>
      <c r="T9" s="175"/>
      <c r="U9" s="215"/>
      <c r="V9" s="192"/>
      <c r="W9" s="192"/>
      <c r="X9" s="185"/>
      <c r="Y9" s="185"/>
      <c r="Z9" s="185"/>
      <c r="AA9" s="195"/>
      <c r="AB9" s="185"/>
      <c r="AC9" s="185"/>
      <c r="AD9" s="192"/>
      <c r="AE9" s="192"/>
      <c r="AF9" s="167"/>
    </row>
    <row r="10" spans="2:34" ht="27.75" customHeight="1" x14ac:dyDescent="0.15">
      <c r="B10" s="200" t="s">
        <v>27</v>
      </c>
      <c r="C10" s="200" t="s">
        <v>28</v>
      </c>
      <c r="D10" s="144"/>
      <c r="E10" s="144"/>
      <c r="F10" s="203" t="s">
        <v>30</v>
      </c>
      <c r="G10" s="205"/>
      <c r="H10" s="153"/>
      <c r="I10" s="153"/>
      <c r="J10" s="153"/>
      <c r="K10" s="153"/>
      <c r="L10" s="153"/>
      <c r="M10" s="153"/>
      <c r="N10" s="163"/>
      <c r="O10" s="163"/>
      <c r="P10" s="153"/>
      <c r="Q10" s="153"/>
      <c r="R10" s="155">
        <f>S10+T10</f>
        <v>0</v>
      </c>
      <c r="S10" s="155">
        <f>Z10-T10</f>
        <v>0</v>
      </c>
      <c r="T10" s="159"/>
      <c r="U10" s="155">
        <f>ROUNDDOWN(T10*3/4,0)</f>
        <v>0</v>
      </c>
      <c r="V10" s="157"/>
      <c r="W10" s="157"/>
      <c r="X10" s="155">
        <f>ROUNDDOWN(U10/6,0)</f>
        <v>0</v>
      </c>
      <c r="Y10" s="155">
        <f>+X10</f>
        <v>0</v>
      </c>
      <c r="Z10" s="155">
        <f>SUM(AA10:AC11)</f>
        <v>0</v>
      </c>
      <c r="AA10" s="196"/>
      <c r="AB10" s="198"/>
      <c r="AC10" s="196"/>
      <c r="AD10" s="157"/>
      <c r="AE10" s="157"/>
      <c r="AF10" s="163"/>
    </row>
    <row r="11" spans="2:34" ht="34.5" customHeight="1" x14ac:dyDescent="0.15">
      <c r="B11" s="201"/>
      <c r="C11" s="201"/>
      <c r="D11" s="145"/>
      <c r="E11" s="145"/>
      <c r="F11" s="204"/>
      <c r="G11" s="206"/>
      <c r="H11" s="154"/>
      <c r="I11" s="154"/>
      <c r="J11" s="154"/>
      <c r="K11" s="154"/>
      <c r="L11" s="154"/>
      <c r="M11" s="154"/>
      <c r="N11" s="164"/>
      <c r="O11" s="164"/>
      <c r="P11" s="154"/>
      <c r="Q11" s="154"/>
      <c r="R11" s="156"/>
      <c r="S11" s="156"/>
      <c r="T11" s="160"/>
      <c r="U11" s="156"/>
      <c r="V11" s="158"/>
      <c r="W11" s="158"/>
      <c r="X11" s="156"/>
      <c r="Y11" s="156"/>
      <c r="Z11" s="156"/>
      <c r="AA11" s="197"/>
      <c r="AB11" s="199"/>
      <c r="AC11" s="197"/>
      <c r="AD11" s="158"/>
      <c r="AE11" s="158"/>
      <c r="AF11" s="164"/>
    </row>
    <row r="12" spans="2:34" ht="60" customHeight="1" x14ac:dyDescent="0.15">
      <c r="B12" s="201"/>
      <c r="C12" s="201"/>
      <c r="D12" s="145"/>
      <c r="E12" s="145"/>
      <c r="F12" s="12" t="s">
        <v>90</v>
      </c>
      <c r="G12" s="79"/>
      <c r="H12" s="13"/>
      <c r="I12" s="13"/>
      <c r="J12" s="13"/>
      <c r="K12" s="13"/>
      <c r="L12" s="79"/>
      <c r="M12" s="79"/>
      <c r="N12" s="14"/>
      <c r="O12" s="14"/>
      <c r="P12" s="14"/>
      <c r="Q12" s="14"/>
      <c r="R12" s="14" t="e">
        <f>S12+T12</f>
        <v>#N/A</v>
      </c>
      <c r="S12" s="14" t="e">
        <f t="shared" ref="S12:S17" si="0">Z12-T12</f>
        <v>#N/A</v>
      </c>
      <c r="T12" s="14" t="e">
        <f t="shared" ref="T12:T17" si="1">SUM(U12:Y12)</f>
        <v>#N/A</v>
      </c>
      <c r="U12" s="14" t="e">
        <f>+Q40*$G$12</f>
        <v>#N/A</v>
      </c>
      <c r="V12" s="14"/>
      <c r="W12" s="14"/>
      <c r="X12" s="14" t="e">
        <f>+R40*$G$12</f>
        <v>#N/A</v>
      </c>
      <c r="Y12" s="14" t="e">
        <f>+X12</f>
        <v>#N/A</v>
      </c>
      <c r="Z12" s="14">
        <f>SUM(AA12:AC12)</f>
        <v>0</v>
      </c>
      <c r="AA12" s="82"/>
      <c r="AB12" s="82"/>
      <c r="AC12" s="82"/>
      <c r="AD12" s="15"/>
      <c r="AE12" s="15"/>
      <c r="AF12" s="16"/>
    </row>
    <row r="13" spans="2:34" ht="60" customHeight="1" x14ac:dyDescent="0.15">
      <c r="B13" s="201"/>
      <c r="C13" s="201"/>
      <c r="D13" s="17"/>
      <c r="E13" s="17"/>
      <c r="F13" s="18" t="s">
        <v>91</v>
      </c>
      <c r="G13" s="13"/>
      <c r="H13" s="79"/>
      <c r="I13" s="13"/>
      <c r="J13" s="13"/>
      <c r="K13" s="13"/>
      <c r="L13" s="79"/>
      <c r="M13" s="79"/>
      <c r="N13" s="14"/>
      <c r="O13" s="14"/>
      <c r="P13" s="19"/>
      <c r="Q13" s="19"/>
      <c r="R13" s="14" t="e">
        <f t="shared" ref="R13:R17" si="2">S13+T13</f>
        <v>#N/A</v>
      </c>
      <c r="S13" s="14" t="e">
        <f t="shared" si="0"/>
        <v>#N/A</v>
      </c>
      <c r="T13" s="14" t="e">
        <f t="shared" si="1"/>
        <v>#N/A</v>
      </c>
      <c r="U13" s="14" t="e">
        <f>+$H$13*S40</f>
        <v>#N/A</v>
      </c>
      <c r="V13" s="14"/>
      <c r="W13" s="14"/>
      <c r="X13" s="14" t="e">
        <f>+$H$13*T40</f>
        <v>#N/A</v>
      </c>
      <c r="Y13" s="14" t="e">
        <f t="shared" ref="Y13:Y16" si="3">+X13</f>
        <v>#N/A</v>
      </c>
      <c r="Z13" s="14">
        <f t="shared" ref="Z13:Z14" si="4">SUM(AA13:AC13)</f>
        <v>0</v>
      </c>
      <c r="AA13" s="82"/>
      <c r="AB13" s="82"/>
      <c r="AC13" s="82"/>
      <c r="AD13" s="15"/>
      <c r="AE13" s="15"/>
      <c r="AF13" s="16"/>
    </row>
    <row r="14" spans="2:34" ht="60" customHeight="1" x14ac:dyDescent="0.15">
      <c r="B14" s="201"/>
      <c r="C14" s="201"/>
      <c r="D14" s="17"/>
      <c r="E14" s="17"/>
      <c r="F14" s="12" t="s">
        <v>92</v>
      </c>
      <c r="G14" s="20"/>
      <c r="H14" s="20"/>
      <c r="I14" s="80"/>
      <c r="J14" s="20"/>
      <c r="K14" s="20"/>
      <c r="L14" s="80"/>
      <c r="M14" s="80"/>
      <c r="N14" s="21"/>
      <c r="O14" s="21"/>
      <c r="P14" s="22"/>
      <c r="Q14" s="22"/>
      <c r="R14" s="14" t="e">
        <f t="shared" si="2"/>
        <v>#N/A</v>
      </c>
      <c r="S14" s="14" t="e">
        <f t="shared" si="0"/>
        <v>#N/A</v>
      </c>
      <c r="T14" s="14" t="e">
        <f t="shared" si="1"/>
        <v>#N/A</v>
      </c>
      <c r="U14" s="14" t="e">
        <f>+$I$14*Q40</f>
        <v>#N/A</v>
      </c>
      <c r="V14" s="14"/>
      <c r="W14" s="14"/>
      <c r="X14" s="14" t="e">
        <f>+$I$14*R40</f>
        <v>#N/A</v>
      </c>
      <c r="Y14" s="14" t="e">
        <f t="shared" si="3"/>
        <v>#N/A</v>
      </c>
      <c r="Z14" s="14">
        <f t="shared" si="4"/>
        <v>0</v>
      </c>
      <c r="AA14" s="82"/>
      <c r="AB14" s="82"/>
      <c r="AC14" s="82"/>
      <c r="AD14" s="16"/>
      <c r="AE14" s="16"/>
      <c r="AF14" s="16"/>
    </row>
    <row r="15" spans="2:34" ht="60" customHeight="1" x14ac:dyDescent="0.15">
      <c r="B15" s="201"/>
      <c r="C15" s="201"/>
      <c r="D15" s="17"/>
      <c r="E15" s="17"/>
      <c r="F15" s="12" t="s">
        <v>93</v>
      </c>
      <c r="G15" s="20"/>
      <c r="H15" s="20"/>
      <c r="I15" s="20"/>
      <c r="J15" s="81"/>
      <c r="K15" s="23"/>
      <c r="L15" s="23"/>
      <c r="M15" s="23"/>
      <c r="N15" s="21"/>
      <c r="O15" s="21"/>
      <c r="P15" s="22"/>
      <c r="Q15" s="22"/>
      <c r="R15" s="14" t="e">
        <f t="shared" si="2"/>
        <v>#N/A</v>
      </c>
      <c r="S15" s="14" t="e">
        <f t="shared" si="0"/>
        <v>#N/A</v>
      </c>
      <c r="T15" s="14" t="e">
        <f t="shared" si="1"/>
        <v>#N/A</v>
      </c>
      <c r="U15" s="14" t="e">
        <f>+$J$15*U40</f>
        <v>#N/A</v>
      </c>
      <c r="V15" s="14"/>
      <c r="W15" s="14"/>
      <c r="X15" s="14" t="e">
        <f>+$J$15*V40</f>
        <v>#N/A</v>
      </c>
      <c r="Y15" s="14" t="e">
        <f t="shared" si="3"/>
        <v>#N/A</v>
      </c>
      <c r="Z15" s="14">
        <f>SUM(AA15:AC15)</f>
        <v>0</v>
      </c>
      <c r="AA15" s="82"/>
      <c r="AB15" s="82"/>
      <c r="AC15" s="82"/>
      <c r="AD15" s="16"/>
      <c r="AE15" s="16"/>
      <c r="AF15" s="16"/>
    </row>
    <row r="16" spans="2:34" ht="60" customHeight="1" x14ac:dyDescent="0.15">
      <c r="B16" s="201"/>
      <c r="C16" s="201"/>
      <c r="D16" s="17"/>
      <c r="E16" s="17"/>
      <c r="F16" s="18" t="s">
        <v>56</v>
      </c>
      <c r="G16" s="20"/>
      <c r="H16" s="20"/>
      <c r="I16" s="20"/>
      <c r="J16" s="23"/>
      <c r="K16" s="81"/>
      <c r="L16" s="23"/>
      <c r="M16" s="23"/>
      <c r="N16" s="21"/>
      <c r="O16" s="21"/>
      <c r="P16" s="22"/>
      <c r="Q16" s="22"/>
      <c r="R16" s="14" t="e">
        <f t="shared" si="2"/>
        <v>#N/A</v>
      </c>
      <c r="S16" s="14" t="e">
        <f t="shared" si="0"/>
        <v>#N/A</v>
      </c>
      <c r="T16" s="14" t="e">
        <f t="shared" si="1"/>
        <v>#N/A</v>
      </c>
      <c r="U16" s="14" t="e">
        <f>+$K$16*W40</f>
        <v>#N/A</v>
      </c>
      <c r="V16" s="14"/>
      <c r="W16" s="14"/>
      <c r="X16" s="14" t="e">
        <f>+$K$16*X40</f>
        <v>#N/A</v>
      </c>
      <c r="Y16" s="14" t="e">
        <f t="shared" si="3"/>
        <v>#N/A</v>
      </c>
      <c r="Z16" s="14">
        <f>SUM(AA16:AC16)</f>
        <v>0</v>
      </c>
      <c r="AA16" s="82"/>
      <c r="AB16" s="82"/>
      <c r="AC16" s="82"/>
      <c r="AD16" s="16"/>
      <c r="AE16" s="16"/>
      <c r="AF16" s="16"/>
    </row>
    <row r="17" spans="2:36" ht="60" customHeight="1" x14ac:dyDescent="0.15">
      <c r="B17" s="202"/>
      <c r="C17" s="202"/>
      <c r="D17" s="24"/>
      <c r="E17" s="24"/>
      <c r="F17" s="25" t="s">
        <v>29</v>
      </c>
      <c r="G17" s="26"/>
      <c r="H17" s="26"/>
      <c r="I17" s="26"/>
      <c r="J17" s="27"/>
      <c r="K17" s="27"/>
      <c r="L17" s="28"/>
      <c r="M17" s="28"/>
      <c r="N17" s="29">
        <f>+AD17</f>
        <v>0</v>
      </c>
      <c r="O17" s="29">
        <f>+AE17</f>
        <v>0</v>
      </c>
      <c r="P17" s="27"/>
      <c r="Q17" s="27"/>
      <c r="R17" s="29">
        <f t="shared" si="2"/>
        <v>0</v>
      </c>
      <c r="S17" s="29">
        <f t="shared" si="0"/>
        <v>0</v>
      </c>
      <c r="T17" s="29">
        <f t="shared" si="1"/>
        <v>0</v>
      </c>
      <c r="U17" s="30"/>
      <c r="V17" s="71"/>
      <c r="W17" s="71"/>
      <c r="X17" s="30"/>
      <c r="Y17" s="30"/>
      <c r="Z17" s="29">
        <f>SUM(AD17:AE17)</f>
        <v>0</v>
      </c>
      <c r="AA17" s="31"/>
      <c r="AB17" s="31"/>
      <c r="AC17" s="31"/>
      <c r="AD17" s="70"/>
      <c r="AE17" s="70"/>
      <c r="AF17" s="32"/>
    </row>
    <row r="18" spans="2:36" ht="72" customHeight="1" x14ac:dyDescent="0.15">
      <c r="B18" s="33"/>
      <c r="C18" s="33"/>
      <c r="D18" s="34" t="s">
        <v>24</v>
      </c>
      <c r="E18" s="33"/>
      <c r="F18" s="35"/>
      <c r="G18" s="36">
        <f>+G12</f>
        <v>0</v>
      </c>
      <c r="H18" s="36">
        <f>+H13</f>
        <v>0</v>
      </c>
      <c r="I18" s="36">
        <f>+I14</f>
        <v>0</v>
      </c>
      <c r="J18" s="36">
        <f>+J15</f>
        <v>0</v>
      </c>
      <c r="K18" s="36">
        <f>+K16</f>
        <v>0</v>
      </c>
      <c r="L18" s="36">
        <f>SUM(L12:L14)</f>
        <v>0</v>
      </c>
      <c r="M18" s="36">
        <f>SUM(M12:M14)</f>
        <v>0</v>
      </c>
      <c r="N18" s="37">
        <f>+N17</f>
        <v>0</v>
      </c>
      <c r="O18" s="37">
        <f>+O17</f>
        <v>0</v>
      </c>
      <c r="P18" s="69"/>
      <c r="Q18" s="69"/>
      <c r="R18" s="37" t="e">
        <f>SUM(R10:R17)</f>
        <v>#N/A</v>
      </c>
      <c r="S18" s="37" t="e">
        <f>SUM(S10:S17)</f>
        <v>#N/A</v>
      </c>
      <c r="T18" s="37" t="e">
        <f>SUM(T10:T17)</f>
        <v>#N/A</v>
      </c>
      <c r="U18" s="37" t="e">
        <f>SUM(U10:U17)</f>
        <v>#N/A</v>
      </c>
      <c r="V18" s="37">
        <f>+V17</f>
        <v>0</v>
      </c>
      <c r="W18" s="37">
        <f>+W17</f>
        <v>0</v>
      </c>
      <c r="X18" s="37" t="e">
        <f t="shared" ref="X18:AC18" si="5">SUM(X10:X17)</f>
        <v>#N/A</v>
      </c>
      <c r="Y18" s="37" t="e">
        <f t="shared" si="5"/>
        <v>#N/A</v>
      </c>
      <c r="Z18" s="38">
        <f t="shared" si="5"/>
        <v>0</v>
      </c>
      <c r="AA18" s="37">
        <f t="shared" si="5"/>
        <v>0</v>
      </c>
      <c r="AB18" s="37">
        <f t="shared" si="5"/>
        <v>0</v>
      </c>
      <c r="AC18" s="37">
        <f t="shared" si="5"/>
        <v>0</v>
      </c>
      <c r="AD18" s="37">
        <f>+AD17</f>
        <v>0</v>
      </c>
      <c r="AE18" s="37">
        <f>+AE17</f>
        <v>0</v>
      </c>
      <c r="AF18" s="39"/>
    </row>
    <row r="19" spans="2:36" x14ac:dyDescent="0.15">
      <c r="G19" s="1"/>
      <c r="H19" s="1"/>
      <c r="I19" s="1"/>
      <c r="J19" s="1"/>
      <c r="K19" s="1"/>
      <c r="L19" s="1"/>
      <c r="M19" s="1"/>
      <c r="P19" s="1"/>
      <c r="Q19" s="1"/>
      <c r="R19" s="40"/>
      <c r="S19" s="2"/>
      <c r="T19" s="41"/>
      <c r="Z19" s="41"/>
      <c r="AA19" s="42"/>
    </row>
    <row r="20" spans="2:36" s="6" customFormat="1" ht="21" customHeight="1" x14ac:dyDescent="0.15">
      <c r="B20" s="72" t="s">
        <v>49</v>
      </c>
      <c r="C20" s="73" t="s">
        <v>55</v>
      </c>
      <c r="D20" s="74"/>
      <c r="E20" s="74"/>
      <c r="F20" s="74"/>
      <c r="G20" s="74"/>
      <c r="H20" s="74"/>
      <c r="I20" s="74"/>
      <c r="J20" s="74"/>
      <c r="K20" s="74"/>
      <c r="L20" s="74"/>
      <c r="M20" s="74"/>
      <c r="N20" s="43"/>
      <c r="O20" s="43"/>
      <c r="R20" s="44"/>
      <c r="U20" s="43"/>
      <c r="V20" s="43"/>
      <c r="W20" s="43"/>
      <c r="X20" s="43"/>
      <c r="Y20" s="43"/>
      <c r="Z20" s="43"/>
      <c r="AA20" s="43"/>
      <c r="AB20" s="43"/>
      <c r="AC20" s="43"/>
      <c r="AD20" s="43"/>
      <c r="AE20" s="43"/>
      <c r="AF20" s="45"/>
    </row>
    <row r="21" spans="2:36" s="6" customFormat="1" ht="21" customHeight="1" x14ac:dyDescent="0.15">
      <c r="B21" s="72" t="s">
        <v>98</v>
      </c>
      <c r="C21" s="73" t="s">
        <v>99</v>
      </c>
      <c r="D21" s="74"/>
      <c r="E21" s="74"/>
      <c r="F21" s="74"/>
      <c r="G21" s="74"/>
      <c r="H21" s="74"/>
      <c r="I21" s="74"/>
      <c r="J21" s="74"/>
      <c r="K21" s="74"/>
      <c r="L21" s="114"/>
      <c r="M21" s="74"/>
      <c r="N21" s="43"/>
      <c r="O21" s="43"/>
      <c r="R21" s="44"/>
      <c r="U21" s="43"/>
      <c r="V21" s="43"/>
      <c r="W21" s="43"/>
      <c r="X21" s="43"/>
      <c r="Y21" s="43"/>
      <c r="Z21" s="43"/>
      <c r="AA21" s="43"/>
      <c r="AB21" s="43"/>
      <c r="AC21" s="43"/>
      <c r="AD21" s="43"/>
      <c r="AE21" s="43"/>
      <c r="AF21" s="45"/>
    </row>
    <row r="22" spans="2:36" s="6" customFormat="1" ht="19.5" customHeight="1" x14ac:dyDescent="0.15">
      <c r="B22" s="72" t="s">
        <v>49</v>
      </c>
      <c r="C22" s="73" t="s">
        <v>26</v>
      </c>
      <c r="D22" s="74"/>
      <c r="E22" s="74"/>
      <c r="F22" s="74"/>
      <c r="G22" s="74"/>
      <c r="H22" s="74"/>
      <c r="I22" s="74"/>
      <c r="J22" s="74"/>
      <c r="K22" s="74"/>
      <c r="L22" s="74"/>
      <c r="M22" s="74"/>
      <c r="N22" s="43"/>
      <c r="O22" s="43"/>
      <c r="R22" s="44"/>
      <c r="U22" s="43"/>
      <c r="V22" s="43"/>
      <c r="W22" s="43"/>
      <c r="X22" s="43"/>
      <c r="Y22" s="43"/>
      <c r="Z22" s="43"/>
      <c r="AA22" s="43"/>
      <c r="AB22" s="43"/>
      <c r="AC22" s="43"/>
      <c r="AD22" s="43"/>
      <c r="AE22" s="43"/>
      <c r="AF22" s="45"/>
    </row>
    <row r="23" spans="2:36" ht="15" customHeight="1" x14ac:dyDescent="0.15">
      <c r="B23" s="117"/>
      <c r="C23" s="118"/>
    </row>
    <row r="24" spans="2:36" ht="14.1" customHeight="1" x14ac:dyDescent="0.15">
      <c r="C24" t="s">
        <v>69</v>
      </c>
      <c r="F24" s="119" t="s">
        <v>67</v>
      </c>
      <c r="N24" s="46"/>
      <c r="O24" s="46" t="s">
        <v>66</v>
      </c>
      <c r="Q24" s="120" t="s">
        <v>74</v>
      </c>
      <c r="R24" s="4"/>
      <c r="T24" s="2"/>
    </row>
    <row r="25" spans="2:36" ht="14.1" customHeight="1" x14ac:dyDescent="0.15">
      <c r="B25" s="121"/>
      <c r="C25" s="122" t="s">
        <v>31</v>
      </c>
      <c r="D25" s="123"/>
      <c r="E25" s="124"/>
      <c r="F25" s="110">
        <v>150000</v>
      </c>
      <c r="Q25" s="161" t="s">
        <v>81</v>
      </c>
      <c r="R25" s="161"/>
      <c r="S25" s="161" t="s">
        <v>77</v>
      </c>
      <c r="T25" s="161"/>
      <c r="U25" s="162" t="s">
        <v>78</v>
      </c>
      <c r="V25" s="162"/>
      <c r="W25" s="47" t="s">
        <v>79</v>
      </c>
    </row>
    <row r="26" spans="2:36" s="2" customFormat="1" ht="14.1" customHeight="1" x14ac:dyDescent="0.15">
      <c r="B26" s="83"/>
      <c r="C26" s="125" t="s">
        <v>32</v>
      </c>
      <c r="D26" s="126"/>
      <c r="E26" s="124"/>
      <c r="F26" s="111">
        <v>100000</v>
      </c>
      <c r="H26"/>
      <c r="I26"/>
      <c r="J26"/>
      <c r="K26"/>
      <c r="L26"/>
      <c r="M26"/>
      <c r="O26" s="48" t="s">
        <v>75</v>
      </c>
      <c r="P26" s="49" t="s">
        <v>76</v>
      </c>
      <c r="Q26" s="50" t="s">
        <v>70</v>
      </c>
      <c r="R26" s="51" t="s">
        <v>71</v>
      </c>
      <c r="S26" s="50" t="s">
        <v>70</v>
      </c>
      <c r="T26" s="52" t="s">
        <v>72</v>
      </c>
      <c r="U26" s="53" t="s">
        <v>70</v>
      </c>
      <c r="V26" s="51" t="s">
        <v>72</v>
      </c>
      <c r="W26" s="50" t="s">
        <v>70</v>
      </c>
      <c r="X26" s="52" t="s">
        <v>73</v>
      </c>
      <c r="AE26" s="1"/>
      <c r="AF26" s="5"/>
      <c r="AG26"/>
      <c r="AH26"/>
      <c r="AI26"/>
      <c r="AJ26"/>
    </row>
    <row r="27" spans="2:36" s="2" customFormat="1" ht="14.1" customHeight="1" x14ac:dyDescent="0.15">
      <c r="B27" s="83"/>
      <c r="C27" s="125" t="s">
        <v>33</v>
      </c>
      <c r="D27" s="126"/>
      <c r="E27" s="124"/>
      <c r="F27" s="111">
        <v>50000</v>
      </c>
      <c r="H27"/>
      <c r="I27"/>
      <c r="J27"/>
      <c r="K27"/>
      <c r="L27"/>
      <c r="M27"/>
      <c r="O27" s="55" t="s">
        <v>58</v>
      </c>
      <c r="P27" s="56">
        <f t="shared" ref="P27:P35" si="6">1+P28</f>
        <v>11</v>
      </c>
      <c r="Q27" s="57">
        <v>110000</v>
      </c>
      <c r="R27" s="58">
        <v>18000</v>
      </c>
      <c r="S27" s="57">
        <v>245000</v>
      </c>
      <c r="T27" s="59">
        <v>40000</v>
      </c>
      <c r="U27" s="60">
        <v>800</v>
      </c>
      <c r="V27" s="61">
        <v>100</v>
      </c>
      <c r="W27" s="62">
        <v>50000</v>
      </c>
      <c r="X27" s="63">
        <v>8000</v>
      </c>
      <c r="AE27" s="1"/>
      <c r="AF27" s="5"/>
      <c r="AG27"/>
      <c r="AH27"/>
      <c r="AI27"/>
      <c r="AJ27"/>
    </row>
    <row r="28" spans="2:36" s="2" customFormat="1" ht="14.1" customHeight="1" x14ac:dyDescent="0.15">
      <c r="B28" s="83"/>
      <c r="C28" s="125" t="s">
        <v>34</v>
      </c>
      <c r="D28" s="126"/>
      <c r="E28" s="124"/>
      <c r="F28" s="127"/>
      <c r="H28"/>
      <c r="I28"/>
      <c r="J28"/>
      <c r="K28"/>
      <c r="L28"/>
      <c r="M28"/>
      <c r="O28" s="55" t="s">
        <v>59</v>
      </c>
      <c r="P28" s="56">
        <f t="shared" si="6"/>
        <v>10</v>
      </c>
      <c r="Q28" s="57">
        <v>110000</v>
      </c>
      <c r="R28" s="58">
        <v>18000</v>
      </c>
      <c r="S28" s="57">
        <v>245000</v>
      </c>
      <c r="T28" s="59">
        <v>40000</v>
      </c>
      <c r="U28" s="60">
        <v>800</v>
      </c>
      <c r="V28" s="61">
        <v>100</v>
      </c>
      <c r="W28" s="62">
        <v>50000</v>
      </c>
      <c r="X28" s="63">
        <v>8000</v>
      </c>
      <c r="AE28" s="1"/>
      <c r="AF28" s="5"/>
      <c r="AG28"/>
      <c r="AH28"/>
      <c r="AI28"/>
      <c r="AJ28"/>
    </row>
    <row r="29" spans="2:36" s="2" customFormat="1" ht="14.1" customHeight="1" x14ac:dyDescent="0.15">
      <c r="B29" s="83"/>
      <c r="C29" s="125" t="s">
        <v>35</v>
      </c>
      <c r="D29" s="126"/>
      <c r="E29" s="124"/>
      <c r="F29" s="128"/>
      <c r="H29"/>
      <c r="I29"/>
      <c r="J29"/>
      <c r="K29"/>
      <c r="L29"/>
      <c r="M29"/>
      <c r="O29" s="55" t="s">
        <v>60</v>
      </c>
      <c r="P29" s="56">
        <f t="shared" si="6"/>
        <v>9</v>
      </c>
      <c r="Q29" s="57">
        <v>110000</v>
      </c>
      <c r="R29" s="58">
        <v>18000</v>
      </c>
      <c r="S29" s="57">
        <v>245000</v>
      </c>
      <c r="T29" s="59">
        <v>40000</v>
      </c>
      <c r="U29" s="60">
        <v>800</v>
      </c>
      <c r="V29" s="61">
        <v>100</v>
      </c>
      <c r="W29" s="62">
        <v>50000</v>
      </c>
      <c r="X29" s="63">
        <v>8000</v>
      </c>
      <c r="AE29" s="1"/>
      <c r="AF29" s="5"/>
      <c r="AG29"/>
      <c r="AH29"/>
      <c r="AI29"/>
      <c r="AJ29"/>
    </row>
    <row r="30" spans="2:36" s="2" customFormat="1" ht="14.1" customHeight="1" x14ac:dyDescent="0.15">
      <c r="B30" s="83"/>
      <c r="C30" s="125" t="s">
        <v>36</v>
      </c>
      <c r="D30" s="126"/>
      <c r="E30" s="124"/>
      <c r="F30" s="64"/>
      <c r="G30"/>
      <c r="H30"/>
      <c r="I30"/>
      <c r="J30"/>
      <c r="K30"/>
      <c r="L30"/>
      <c r="M30"/>
      <c r="O30" s="55" t="s">
        <v>61</v>
      </c>
      <c r="P30" s="56">
        <f t="shared" si="6"/>
        <v>8</v>
      </c>
      <c r="Q30" s="57">
        <v>110000</v>
      </c>
      <c r="R30" s="58">
        <v>18000</v>
      </c>
      <c r="S30" s="57">
        <v>245000</v>
      </c>
      <c r="T30" s="59">
        <v>40000</v>
      </c>
      <c r="U30" s="60">
        <v>800</v>
      </c>
      <c r="V30" s="61">
        <v>100</v>
      </c>
      <c r="W30" s="62">
        <v>50000</v>
      </c>
      <c r="X30" s="63">
        <v>8000</v>
      </c>
      <c r="AE30" s="1"/>
      <c r="AF30" s="5"/>
      <c r="AG30"/>
      <c r="AH30"/>
      <c r="AI30"/>
      <c r="AJ30"/>
    </row>
    <row r="31" spans="2:36" s="2" customFormat="1" ht="14.1" customHeight="1" x14ac:dyDescent="0.15">
      <c r="B31" s="83"/>
      <c r="C31" s="125" t="s">
        <v>37</v>
      </c>
      <c r="D31" s="126"/>
      <c r="E31" s="124"/>
      <c r="F31"/>
      <c r="G31"/>
      <c r="H31"/>
      <c r="I31"/>
      <c r="J31"/>
      <c r="K31"/>
      <c r="L31"/>
      <c r="M31"/>
      <c r="O31" s="55" t="s">
        <v>62</v>
      </c>
      <c r="P31" s="56">
        <f t="shared" si="6"/>
        <v>7</v>
      </c>
      <c r="Q31" s="57">
        <v>110000</v>
      </c>
      <c r="R31" s="58">
        <v>18000</v>
      </c>
      <c r="S31" s="57">
        <v>245000</v>
      </c>
      <c r="T31" s="59">
        <v>40000</v>
      </c>
      <c r="U31" s="60">
        <v>800</v>
      </c>
      <c r="V31" s="61">
        <v>100</v>
      </c>
      <c r="W31" s="62">
        <v>50000</v>
      </c>
      <c r="X31" s="63">
        <v>8000</v>
      </c>
      <c r="AE31" s="1"/>
      <c r="AF31" s="5"/>
      <c r="AG31"/>
      <c r="AH31"/>
      <c r="AI31"/>
      <c r="AJ31"/>
    </row>
    <row r="32" spans="2:36" s="2" customFormat="1" ht="14.1" customHeight="1" x14ac:dyDescent="0.15">
      <c r="B32" s="84"/>
      <c r="C32" s="125" t="s">
        <v>38</v>
      </c>
      <c r="D32" s="126"/>
      <c r="E32" s="124"/>
      <c r="F32"/>
      <c r="G32"/>
      <c r="H32"/>
      <c r="I32"/>
      <c r="J32"/>
      <c r="K32"/>
      <c r="L32"/>
      <c r="M32"/>
      <c r="O32" s="55" t="s">
        <v>63</v>
      </c>
      <c r="P32" s="56">
        <f t="shared" si="6"/>
        <v>6</v>
      </c>
      <c r="Q32" s="57">
        <v>110000</v>
      </c>
      <c r="R32" s="58">
        <v>18000</v>
      </c>
      <c r="S32" s="57">
        <v>245000</v>
      </c>
      <c r="T32" s="59">
        <v>40000</v>
      </c>
      <c r="U32" s="60">
        <v>800</v>
      </c>
      <c r="V32" s="61">
        <v>100</v>
      </c>
      <c r="W32" s="62">
        <v>50000</v>
      </c>
      <c r="X32" s="63">
        <v>8000</v>
      </c>
      <c r="AE32" s="1"/>
      <c r="AF32" s="5"/>
      <c r="AG32"/>
      <c r="AH32"/>
      <c r="AI32"/>
      <c r="AJ32"/>
    </row>
    <row r="33" spans="2:36" s="2" customFormat="1" ht="14.1" customHeight="1" x14ac:dyDescent="0.15">
      <c r="B33" s="84"/>
      <c r="C33" s="125" t="s">
        <v>39</v>
      </c>
      <c r="D33" s="126"/>
      <c r="E33" s="124"/>
      <c r="F33"/>
      <c r="G33"/>
      <c r="H33"/>
      <c r="I33"/>
      <c r="J33"/>
      <c r="K33"/>
      <c r="L33"/>
      <c r="M33"/>
      <c r="O33" s="65" t="s">
        <v>64</v>
      </c>
      <c r="P33" s="56">
        <f t="shared" si="6"/>
        <v>5</v>
      </c>
      <c r="Q33" s="57">
        <v>110000</v>
      </c>
      <c r="R33" s="58">
        <v>18000</v>
      </c>
      <c r="S33" s="57">
        <v>245000</v>
      </c>
      <c r="T33" s="59">
        <v>40000</v>
      </c>
      <c r="U33" s="60">
        <v>800</v>
      </c>
      <c r="V33" s="61">
        <v>100</v>
      </c>
      <c r="W33" s="62">
        <v>50000</v>
      </c>
      <c r="X33" s="63">
        <v>8000</v>
      </c>
      <c r="AE33" s="1"/>
      <c r="AF33" s="5"/>
      <c r="AG33"/>
      <c r="AH33"/>
      <c r="AI33"/>
      <c r="AJ33"/>
    </row>
    <row r="34" spans="2:36" s="2" customFormat="1" ht="14.1" customHeight="1" x14ac:dyDescent="0.15">
      <c r="B34" s="84"/>
      <c r="C34" s="125" t="s">
        <v>40</v>
      </c>
      <c r="D34" s="126"/>
      <c r="E34" s="124"/>
      <c r="F34"/>
      <c r="G34"/>
      <c r="H34"/>
      <c r="I34"/>
      <c r="J34"/>
      <c r="K34"/>
      <c r="L34"/>
      <c r="M34"/>
      <c r="O34" s="65" t="s">
        <v>65</v>
      </c>
      <c r="P34" s="56">
        <f t="shared" si="6"/>
        <v>4</v>
      </c>
      <c r="Q34" s="57">
        <v>110000</v>
      </c>
      <c r="R34" s="58">
        <v>18000</v>
      </c>
      <c r="S34" s="57">
        <v>245000</v>
      </c>
      <c r="T34" s="59">
        <v>40000</v>
      </c>
      <c r="U34" s="60">
        <v>800</v>
      </c>
      <c r="V34" s="61">
        <v>100</v>
      </c>
      <c r="W34" s="62">
        <v>50000</v>
      </c>
      <c r="X34" s="63">
        <v>8000</v>
      </c>
      <c r="AE34" s="1"/>
      <c r="AF34" s="5"/>
      <c r="AG34"/>
      <c r="AH34"/>
      <c r="AI34"/>
      <c r="AJ34"/>
    </row>
    <row r="35" spans="2:36" s="2" customFormat="1" ht="14.1" customHeight="1" x14ac:dyDescent="0.15">
      <c r="B35" s="129"/>
      <c r="C35" s="125" t="s">
        <v>41</v>
      </c>
      <c r="D35" s="126"/>
      <c r="E35" s="124"/>
      <c r="F35"/>
      <c r="G35"/>
      <c r="H35"/>
      <c r="I35"/>
      <c r="J35"/>
      <c r="K35"/>
      <c r="L35"/>
      <c r="M35"/>
      <c r="O35" s="65" t="s">
        <v>57</v>
      </c>
      <c r="P35" s="56">
        <f t="shared" si="6"/>
        <v>3</v>
      </c>
      <c r="Q35" s="57">
        <v>110000</v>
      </c>
      <c r="R35" s="58">
        <v>18000</v>
      </c>
      <c r="S35" s="57">
        <v>245000</v>
      </c>
      <c r="T35" s="59">
        <v>40000</v>
      </c>
      <c r="U35" s="60">
        <v>800</v>
      </c>
      <c r="V35" s="61">
        <v>100</v>
      </c>
      <c r="W35" s="62">
        <v>50000</v>
      </c>
      <c r="X35" s="63">
        <v>8000</v>
      </c>
      <c r="AE35" s="1"/>
      <c r="AF35" s="5"/>
      <c r="AG35"/>
      <c r="AH35"/>
      <c r="AI35"/>
      <c r="AJ35"/>
    </row>
    <row r="36" spans="2:36" s="2" customFormat="1" ht="14.1" customHeight="1" x14ac:dyDescent="0.15">
      <c r="B36"/>
      <c r="C36" s="125" t="s">
        <v>42</v>
      </c>
      <c r="D36" s="126"/>
      <c r="E36" s="124"/>
      <c r="F36"/>
      <c r="G36"/>
      <c r="H36"/>
      <c r="I36"/>
      <c r="J36"/>
      <c r="K36"/>
      <c r="L36"/>
      <c r="M36"/>
      <c r="O36" s="112" t="s">
        <v>87</v>
      </c>
      <c r="P36" s="85">
        <f>1+P37</f>
        <v>2</v>
      </c>
      <c r="Q36" s="86">
        <v>115000</v>
      </c>
      <c r="R36" s="87">
        <v>19000</v>
      </c>
      <c r="S36" s="86">
        <v>265000</v>
      </c>
      <c r="T36" s="88">
        <v>44000</v>
      </c>
      <c r="U36" s="89">
        <v>800</v>
      </c>
      <c r="V36" s="90">
        <v>100</v>
      </c>
      <c r="W36" s="91">
        <v>50000</v>
      </c>
      <c r="X36" s="92">
        <v>8000</v>
      </c>
      <c r="AE36" s="1"/>
      <c r="AF36" s="5"/>
      <c r="AG36"/>
      <c r="AH36"/>
      <c r="AI36"/>
      <c r="AJ36"/>
    </row>
    <row r="37" spans="2:36" s="2" customFormat="1" ht="14.1" customHeight="1" x14ac:dyDescent="0.15">
      <c r="B37"/>
      <c r="C37" s="125" t="s">
        <v>43</v>
      </c>
      <c r="D37" s="126"/>
      <c r="E37" s="124"/>
      <c r="F37"/>
      <c r="G37"/>
      <c r="H37"/>
      <c r="I37"/>
      <c r="J37"/>
      <c r="K37"/>
      <c r="L37"/>
      <c r="M37"/>
      <c r="O37" s="113" t="s">
        <v>89</v>
      </c>
      <c r="P37" s="93">
        <v>1</v>
      </c>
      <c r="Q37" s="94">
        <v>120000</v>
      </c>
      <c r="R37" s="95">
        <v>20000</v>
      </c>
      <c r="S37" s="94">
        <v>285000</v>
      </c>
      <c r="T37" s="96">
        <v>47500</v>
      </c>
      <c r="U37" s="97">
        <v>800</v>
      </c>
      <c r="V37" s="98">
        <v>100</v>
      </c>
      <c r="W37" s="99">
        <v>50000</v>
      </c>
      <c r="X37" s="100">
        <v>8000</v>
      </c>
      <c r="AE37" s="1"/>
      <c r="AF37" s="5"/>
      <c r="AG37"/>
      <c r="AH37"/>
      <c r="AI37"/>
      <c r="AJ37"/>
    </row>
    <row r="38" spans="2:36" s="8" customFormat="1" ht="14.1" customHeight="1" x14ac:dyDescent="0.15">
      <c r="B38" s="9"/>
      <c r="C38" s="130" t="s">
        <v>44</v>
      </c>
      <c r="D38" s="131"/>
      <c r="E38" s="132"/>
      <c r="F38" s="9"/>
      <c r="G38" s="9"/>
      <c r="H38" s="9"/>
      <c r="I38" s="9"/>
      <c r="J38" s="9"/>
      <c r="K38" s="9"/>
      <c r="L38" s="9"/>
      <c r="M38" s="9"/>
      <c r="O38" s="101"/>
      <c r="P38" s="102"/>
      <c r="Q38" s="103"/>
      <c r="R38" s="104"/>
      <c r="S38" s="103"/>
      <c r="T38" s="105"/>
      <c r="U38" s="106"/>
      <c r="V38" s="107"/>
      <c r="W38" s="108"/>
      <c r="X38" s="109"/>
      <c r="AE38" s="67"/>
      <c r="AF38" s="68"/>
      <c r="AG38" s="9"/>
      <c r="AH38" s="9"/>
      <c r="AI38" s="9"/>
      <c r="AJ38" s="9"/>
    </row>
    <row r="39" spans="2:36" s="2" customFormat="1" ht="14.1" customHeight="1" x14ac:dyDescent="0.15">
      <c r="B39"/>
      <c r="C39" s="125" t="s">
        <v>45</v>
      </c>
      <c r="D39" s="126"/>
      <c r="E39" s="124"/>
      <c r="F39"/>
      <c r="G39"/>
      <c r="H39"/>
      <c r="I39"/>
      <c r="J39"/>
      <c r="K39"/>
      <c r="L39"/>
      <c r="M39"/>
      <c r="P39"/>
      <c r="Q39" s="3"/>
      <c r="R39" s="4"/>
      <c r="S39" s="4"/>
      <c r="AE39" s="1"/>
      <c r="AF39" s="5"/>
      <c r="AG39"/>
      <c r="AH39"/>
      <c r="AI39"/>
      <c r="AJ39"/>
    </row>
    <row r="40" spans="2:36" s="2" customFormat="1" ht="14.1" customHeight="1" x14ac:dyDescent="0.15">
      <c r="B40"/>
      <c r="C40" s="125" t="s">
        <v>46</v>
      </c>
      <c r="D40" s="126"/>
      <c r="E40" s="124"/>
      <c r="F40"/>
      <c r="G40"/>
      <c r="H40"/>
      <c r="I40"/>
      <c r="J40"/>
      <c r="K40"/>
      <c r="L40"/>
      <c r="M40"/>
      <c r="O40" s="8" t="s">
        <v>80</v>
      </c>
      <c r="P40" s="9"/>
      <c r="Q40" s="66" t="e">
        <f>VLOOKUP(V2,O26:X38,3,FALSE)</f>
        <v>#N/A</v>
      </c>
      <c r="R40" s="66" t="e">
        <f>VLOOKUP(V2,O26:X38,4,FALSE)</f>
        <v>#N/A</v>
      </c>
      <c r="S40" s="66" t="e">
        <f>VLOOKUP($V$2,$O$26:$X$38,5,FALSE)</f>
        <v>#N/A</v>
      </c>
      <c r="T40" s="66" t="e">
        <f>VLOOKUP($V$2,$O$26:$X$38,6,FALSE)</f>
        <v>#N/A</v>
      </c>
      <c r="U40" s="66" t="e">
        <f>VLOOKUP($V$2,$O$26:$X$38,7,FALSE)</f>
        <v>#N/A</v>
      </c>
      <c r="V40" s="66" t="e">
        <f>VLOOKUP($V$2,$O$26:$X$38,8,FALSE)</f>
        <v>#N/A</v>
      </c>
      <c r="W40" s="66" t="e">
        <f>VLOOKUP($V$2,$O$26:$X$38,9,FALSE)</f>
        <v>#N/A</v>
      </c>
      <c r="X40" s="66" t="e">
        <f>VLOOKUP($V$2,$O$26:$X$38,10,FALSE)</f>
        <v>#N/A</v>
      </c>
      <c r="AE40" s="1"/>
      <c r="AF40" s="5"/>
      <c r="AG40"/>
      <c r="AH40"/>
      <c r="AI40"/>
      <c r="AJ40"/>
    </row>
    <row r="41" spans="2:36" ht="14.1" customHeight="1" x14ac:dyDescent="0.15">
      <c r="C41" s="125" t="s">
        <v>47</v>
      </c>
      <c r="D41" s="133"/>
      <c r="E41" s="124"/>
      <c r="Q41" s="3"/>
      <c r="R41" s="4"/>
      <c r="T41" s="2"/>
    </row>
    <row r="42" spans="2:36" ht="14.1" customHeight="1" x14ac:dyDescent="0.15">
      <c r="C42" s="125" t="s">
        <v>48</v>
      </c>
      <c r="D42" s="133"/>
      <c r="E42" s="124"/>
      <c r="Q42" s="3"/>
      <c r="R42" s="4"/>
      <c r="T42" s="2"/>
    </row>
    <row r="43" spans="2:36" ht="14.1" customHeight="1" x14ac:dyDescent="0.15">
      <c r="C43" s="124"/>
      <c r="E43" s="124"/>
      <c r="Q43" s="3"/>
      <c r="R43" s="4"/>
      <c r="T43" s="2"/>
    </row>
    <row r="44" spans="2:36" x14ac:dyDescent="0.15">
      <c r="C44" s="124"/>
      <c r="E44" s="124"/>
    </row>
    <row r="45" spans="2:36" x14ac:dyDescent="0.15">
      <c r="C45" s="124"/>
      <c r="E45" s="124"/>
    </row>
    <row r="46" spans="2:36" x14ac:dyDescent="0.15">
      <c r="C46" s="134"/>
      <c r="D46" s="135"/>
      <c r="E46" s="124"/>
    </row>
  </sheetData>
  <sheetProtection algorithmName="SHA-512" hashValue="MkIQspSI1d1Q97nQkoEl9kzaQjcjjiWe0hhPUfkfT50OBI4NvbKrywNui9vehNrcTOfV7MUxlmLY3l8cQ9MOoA==" saltValue="FNJy84UomB+7AFrkQBW6rA==" spinCount="100000" sheet="1" objects="1" scenarios="1"/>
  <mergeCells count="79">
    <mergeCell ref="T2:U2"/>
    <mergeCell ref="V2:W2"/>
    <mergeCell ref="Y2:Z2"/>
    <mergeCell ref="AA2:AE2"/>
    <mergeCell ref="G3:O3"/>
    <mergeCell ref="P3:P9"/>
    <mergeCell ref="R3:AE3"/>
    <mergeCell ref="U6:U9"/>
    <mergeCell ref="V6:W7"/>
    <mergeCell ref="X6:X9"/>
    <mergeCell ref="Y6:Y9"/>
    <mergeCell ref="V8:V9"/>
    <mergeCell ref="G4:H5"/>
    <mergeCell ref="I4:I8"/>
    <mergeCell ref="J4:J8"/>
    <mergeCell ref="Q3:Q9"/>
    <mergeCell ref="B3:B9"/>
    <mergeCell ref="C3:C9"/>
    <mergeCell ref="D3:D9"/>
    <mergeCell ref="E3:E9"/>
    <mergeCell ref="F3:F9"/>
    <mergeCell ref="B10:B17"/>
    <mergeCell ref="C10:C17"/>
    <mergeCell ref="F10:F11"/>
    <mergeCell ref="G10:G11"/>
    <mergeCell ref="H10:H11"/>
    <mergeCell ref="E10:E12"/>
    <mergeCell ref="AD8:AD9"/>
    <mergeCell ref="AA5:AA9"/>
    <mergeCell ref="AB5:AB9"/>
    <mergeCell ref="W8:W9"/>
    <mergeCell ref="AF10:AF11"/>
    <mergeCell ref="Y10:Y11"/>
    <mergeCell ref="Z10:Z11"/>
    <mergeCell ref="AA10:AA11"/>
    <mergeCell ref="AB10:AB11"/>
    <mergeCell ref="AE10:AE11"/>
    <mergeCell ref="AD10:AD11"/>
    <mergeCell ref="AC10:AC11"/>
    <mergeCell ref="U25:V25"/>
    <mergeCell ref="Q10:Q11"/>
    <mergeCell ref="N10:N11"/>
    <mergeCell ref="O10:O11"/>
    <mergeCell ref="AF3:AF9"/>
    <mergeCell ref="R4:Y4"/>
    <mergeCell ref="Z4:AE4"/>
    <mergeCell ref="R5:R9"/>
    <mergeCell ref="S5:S9"/>
    <mergeCell ref="T5:T9"/>
    <mergeCell ref="U5:W5"/>
    <mergeCell ref="X5:Y5"/>
    <mergeCell ref="Z5:Z9"/>
    <mergeCell ref="AD5:AE7"/>
    <mergeCell ref="AE8:AE9"/>
    <mergeCell ref="AC5:AC9"/>
    <mergeCell ref="P10:P11"/>
    <mergeCell ref="K10:K11"/>
    <mergeCell ref="J10:J11"/>
    <mergeCell ref="Q25:R25"/>
    <mergeCell ref="S25:T25"/>
    <mergeCell ref="X10:X11"/>
    <mergeCell ref="R10:R11"/>
    <mergeCell ref="S10:S11"/>
    <mergeCell ref="V10:V11"/>
    <mergeCell ref="W10:W11"/>
    <mergeCell ref="U10:U11"/>
    <mergeCell ref="T10:T11"/>
    <mergeCell ref="N6:N8"/>
    <mergeCell ref="O6:O8"/>
    <mergeCell ref="N4:O5"/>
    <mergeCell ref="G6:G8"/>
    <mergeCell ref="D10:D12"/>
    <mergeCell ref="L4:L8"/>
    <mergeCell ref="M4:M8"/>
    <mergeCell ref="K4:K9"/>
    <mergeCell ref="H6:H8"/>
    <mergeCell ref="I10:I11"/>
    <mergeCell ref="L10:L11"/>
    <mergeCell ref="M10:M11"/>
  </mergeCells>
  <phoneticPr fontId="2"/>
  <conditionalFormatting sqref="D10:E10">
    <cfRule type="cellIs" dxfId="16" priority="23" operator="equal">
      <formula>""</formula>
    </cfRule>
  </conditionalFormatting>
  <conditionalFormatting sqref="G12">
    <cfRule type="cellIs" dxfId="15" priority="9" operator="equal">
      <formula>""</formula>
    </cfRule>
  </conditionalFormatting>
  <conditionalFormatting sqref="H13">
    <cfRule type="cellIs" dxfId="14" priority="8" operator="equal">
      <formula>""</formula>
    </cfRule>
  </conditionalFormatting>
  <conditionalFormatting sqref="I14">
    <cfRule type="cellIs" dxfId="13" priority="7" operator="equal">
      <formula>""</formula>
    </cfRule>
  </conditionalFormatting>
  <conditionalFormatting sqref="J15">
    <cfRule type="cellIs" dxfId="12" priority="6" operator="equal">
      <formula>""</formula>
    </cfRule>
  </conditionalFormatting>
  <conditionalFormatting sqref="K16">
    <cfRule type="cellIs" dxfId="11" priority="5" operator="equal">
      <formula>""</formula>
    </cfRule>
  </conditionalFormatting>
  <conditionalFormatting sqref="L12:M14">
    <cfRule type="cellIs" dxfId="10" priority="4" operator="equal">
      <formula>""</formula>
    </cfRule>
  </conditionalFormatting>
  <conditionalFormatting sqref="P18:Q18">
    <cfRule type="cellIs" dxfId="9" priority="16" operator="equal">
      <formula>""</formula>
    </cfRule>
  </conditionalFormatting>
  <conditionalFormatting sqref="T10:T11">
    <cfRule type="cellIs" dxfId="8" priority="10" operator="equal">
      <formula>""</formula>
    </cfRule>
  </conditionalFormatting>
  <conditionalFormatting sqref="V2">
    <cfRule type="cellIs" dxfId="7" priority="26" operator="equal">
      <formula>""</formula>
    </cfRule>
  </conditionalFormatting>
  <conditionalFormatting sqref="V2:W2">
    <cfRule type="cellIs" dxfId="6" priority="25" operator="equal">
      <formula>""</formula>
    </cfRule>
  </conditionalFormatting>
  <conditionalFormatting sqref="V17:W17">
    <cfRule type="cellIs" dxfId="5" priority="15" operator="equal">
      <formula>""</formula>
    </cfRule>
  </conditionalFormatting>
  <conditionalFormatting sqref="AA2">
    <cfRule type="cellIs" dxfId="4" priority="24" operator="equal">
      <formula>""</formula>
    </cfRule>
  </conditionalFormatting>
  <conditionalFormatting sqref="AA10:AA16">
    <cfRule type="cellIs" dxfId="3" priority="3" operator="equal">
      <formula>""</formula>
    </cfRule>
  </conditionalFormatting>
  <conditionalFormatting sqref="AB12:AB16">
    <cfRule type="cellIs" dxfId="2" priority="2" operator="equal">
      <formula>""</formula>
    </cfRule>
  </conditionalFormatting>
  <conditionalFormatting sqref="AC10:AC16">
    <cfRule type="cellIs" dxfId="1" priority="1" operator="equal">
      <formula>""</formula>
    </cfRule>
  </conditionalFormatting>
  <conditionalFormatting sqref="AD17:AE17">
    <cfRule type="cellIs" dxfId="0" priority="11" operator="equal">
      <formula>""</formula>
    </cfRule>
  </conditionalFormatting>
  <dataValidations count="3">
    <dataValidation type="list" allowBlank="1" showInputMessage="1" showErrorMessage="1" sqref="D10:E12" xr:uid="{6189134B-D8D8-4B74-B8BE-DE2F666FA273}">
      <formula1>$C$25:$C$46</formula1>
    </dataValidation>
    <dataValidation type="list" allowBlank="1" showInputMessage="1" showErrorMessage="1" sqref="T10:T11" xr:uid="{5097F779-7F5B-4CB5-BA0B-C241D872F6A0}">
      <formula1>$F$25:$F$29</formula1>
    </dataValidation>
    <dataValidation type="list" allowBlank="1" showInputMessage="1" showErrorMessage="1" sqref="V2:W2" xr:uid="{5C88CDE9-85D0-4648-BA44-C8E4D4AD90BD}">
      <formula1>$O$27:$O$38</formula1>
    </dataValidation>
  </dataValidations>
  <pageMargins left="0.43307086614173229" right="3.937007874015748E-2" top="1.1811023622047245" bottom="0.19685039370078741" header="0.31496062992125984" footer="0.31496062992125984"/>
  <pageSetup paperSize="9" scale="51"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整理票</vt:lpstr>
      <vt:lpstr>整理票!Print_Area</vt:lpstr>
      <vt:lpstr>整理票!Print_Titles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2023-05-09T01:13:11Z</dcterms:modified>
</cp:coreProperties>
</file>